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135\Pediatric Support Dropbox\Paul Vanchiere\DB_Cabinet\PMI\Lunch&amp;Learn2024\"/>
    </mc:Choice>
  </mc:AlternateContent>
  <xr:revisionPtr revIDLastSave="0" documentId="13_ncr:1_{1F2B5C9E-3FCB-48D0-9580-90DA2126D99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rofessional Services" sheetId="3" r:id="rId1"/>
    <sheet name="Not On List Look Up" sheetId="6" r:id="rId2"/>
  </sheets>
  <definedNames>
    <definedName name="CLFS_2024_Q1V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G32" i="3"/>
  <c r="G33" i="3"/>
  <c r="G34" i="3"/>
  <c r="G35" i="3"/>
  <c r="G36" i="3"/>
  <c r="G37" i="3"/>
  <c r="G38" i="3"/>
  <c r="G39" i="3"/>
  <c r="G40" i="3"/>
  <c r="G41" i="3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F32" i="3"/>
  <c r="F33" i="3"/>
  <c r="F34" i="3"/>
  <c r="F35" i="3"/>
  <c r="F36" i="3"/>
  <c r="F37" i="3"/>
  <c r="F38" i="3"/>
  <c r="F39" i="3"/>
  <c r="F40" i="3"/>
  <c r="F41" i="3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9" i="3"/>
  <c r="G9" i="3" s="1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6" i="3"/>
  <c r="Y37" i="3"/>
  <c r="Y38" i="3"/>
  <c r="Y40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L4" i="3" l="1"/>
  <c r="J9" i="3" s="1"/>
  <c r="K4" i="3"/>
  <c r="J4" i="3"/>
  <c r="H22" i="3" l="1"/>
  <c r="H38" i="3"/>
  <c r="H31" i="3"/>
  <c r="H48" i="3"/>
  <c r="H16" i="3"/>
  <c r="H49" i="3"/>
  <c r="H24" i="3"/>
  <c r="H34" i="3"/>
  <c r="H43" i="3"/>
  <c r="H37" i="3"/>
  <c r="H14" i="3"/>
  <c r="H47" i="3"/>
  <c r="H15" i="3"/>
  <c r="H23" i="3"/>
  <c r="H39" i="3"/>
  <c r="H40" i="3"/>
  <c r="H32" i="3"/>
  <c r="H26" i="3"/>
  <c r="H30" i="3"/>
  <c r="H35" i="3"/>
  <c r="H45" i="3"/>
  <c r="H17" i="3"/>
  <c r="H41" i="3"/>
  <c r="H50" i="3"/>
  <c r="H25" i="3"/>
  <c r="H42" i="3"/>
  <c r="H10" i="3"/>
  <c r="H44" i="3"/>
  <c r="H12" i="3"/>
  <c r="H33" i="3"/>
  <c r="H18" i="3"/>
  <c r="H51" i="3"/>
  <c r="H19" i="3"/>
  <c r="H27" i="3"/>
  <c r="H36" i="3"/>
  <c r="H46" i="3"/>
  <c r="H20" i="3"/>
  <c r="H21" i="3"/>
  <c r="H52" i="3"/>
  <c r="H28" i="3"/>
  <c r="H29" i="3"/>
  <c r="H13" i="3"/>
  <c r="H11" i="3"/>
  <c r="I30" i="3"/>
  <c r="I14" i="3"/>
  <c r="I15" i="3"/>
  <c r="I31" i="3"/>
  <c r="I39" i="3"/>
  <c r="I16" i="3"/>
  <c r="I40" i="3"/>
  <c r="I10" i="3"/>
  <c r="I34" i="3"/>
  <c r="I43" i="3"/>
  <c r="I11" i="3"/>
  <c r="I52" i="3"/>
  <c r="I44" i="3"/>
  <c r="I36" i="3"/>
  <c r="I22" i="3"/>
  <c r="I38" i="3"/>
  <c r="I47" i="3"/>
  <c r="I23" i="3"/>
  <c r="I48" i="3"/>
  <c r="I49" i="3"/>
  <c r="I19" i="3"/>
  <c r="I13" i="3"/>
  <c r="I27" i="3"/>
  <c r="I46" i="3"/>
  <c r="I28" i="3"/>
  <c r="I45" i="3"/>
  <c r="I24" i="3"/>
  <c r="I32" i="3"/>
  <c r="I17" i="3"/>
  <c r="I41" i="3"/>
  <c r="I25" i="3"/>
  <c r="I33" i="3"/>
  <c r="I26" i="3"/>
  <c r="I20" i="3"/>
  <c r="I29" i="3"/>
  <c r="I50" i="3"/>
  <c r="I42" i="3"/>
  <c r="I18" i="3"/>
  <c r="I51" i="3"/>
  <c r="I35" i="3"/>
  <c r="I37" i="3"/>
  <c r="I12" i="3"/>
  <c r="I21" i="3"/>
  <c r="J46" i="3"/>
  <c r="K46" i="3" s="1"/>
  <c r="L46" i="3" s="1"/>
  <c r="M46" i="3" s="1"/>
  <c r="N46" i="3" s="1"/>
  <c r="J22" i="3"/>
  <c r="J38" i="3"/>
  <c r="J14" i="3"/>
  <c r="J47" i="3"/>
  <c r="J23" i="3"/>
  <c r="J39" i="3"/>
  <c r="K39" i="3" s="1"/>
  <c r="L39" i="3" s="1"/>
  <c r="M39" i="3" s="1"/>
  <c r="N39" i="3" s="1"/>
  <c r="J16" i="3"/>
  <c r="K16" i="3" s="1"/>
  <c r="L16" i="3" s="1"/>
  <c r="M16" i="3" s="1"/>
  <c r="N16" i="3" s="1"/>
  <c r="J44" i="3"/>
  <c r="J29" i="3"/>
  <c r="K29" i="3" s="1"/>
  <c r="L29" i="3" s="1"/>
  <c r="M29" i="3" s="1"/>
  <c r="N29" i="3" s="1"/>
  <c r="J30" i="3"/>
  <c r="J31" i="3"/>
  <c r="J48" i="3"/>
  <c r="J25" i="3"/>
  <c r="J51" i="3"/>
  <c r="J34" i="3"/>
  <c r="J43" i="3"/>
  <c r="J35" i="3"/>
  <c r="J12" i="3"/>
  <c r="J15" i="3"/>
  <c r="J42" i="3"/>
  <c r="J28" i="3"/>
  <c r="K28" i="3" s="1"/>
  <c r="L28" i="3" s="1"/>
  <c r="M28" i="3" s="1"/>
  <c r="N28" i="3" s="1"/>
  <c r="J36" i="3"/>
  <c r="J40" i="3"/>
  <c r="J49" i="3"/>
  <c r="J24" i="3"/>
  <c r="K24" i="3" s="1"/>
  <c r="L24" i="3" s="1"/>
  <c r="M24" i="3" s="1"/>
  <c r="N24" i="3" s="1"/>
  <c r="J32" i="3"/>
  <c r="J41" i="3"/>
  <c r="J50" i="3"/>
  <c r="J33" i="3"/>
  <c r="J10" i="3"/>
  <c r="J26" i="3"/>
  <c r="K26" i="3" s="1"/>
  <c r="L26" i="3" s="1"/>
  <c r="M26" i="3" s="1"/>
  <c r="N26" i="3" s="1"/>
  <c r="J19" i="3"/>
  <c r="J45" i="3"/>
  <c r="J17" i="3"/>
  <c r="K17" i="3" s="1"/>
  <c r="L17" i="3" s="1"/>
  <c r="M17" i="3" s="1"/>
  <c r="N17" i="3" s="1"/>
  <c r="J18" i="3"/>
  <c r="J52" i="3"/>
  <c r="J11" i="3"/>
  <c r="K11" i="3" s="1"/>
  <c r="L11" i="3" s="1"/>
  <c r="M11" i="3" s="1"/>
  <c r="N11" i="3" s="1"/>
  <c r="J20" i="3"/>
  <c r="K20" i="3" s="1"/>
  <c r="L20" i="3" s="1"/>
  <c r="M20" i="3" s="1"/>
  <c r="N20" i="3" s="1"/>
  <c r="J13" i="3"/>
  <c r="K13" i="3" s="1"/>
  <c r="L13" i="3" s="1"/>
  <c r="M13" i="3" s="1"/>
  <c r="N13" i="3" s="1"/>
  <c r="J27" i="3"/>
  <c r="J37" i="3"/>
  <c r="J21" i="3"/>
  <c r="I9" i="3"/>
  <c r="H9" i="3"/>
  <c r="K33" i="3" l="1"/>
  <c r="L33" i="3" s="1"/>
  <c r="M33" i="3" s="1"/>
  <c r="N33" i="3" s="1"/>
  <c r="K37" i="3"/>
  <c r="L37" i="3" s="1"/>
  <c r="M37" i="3" s="1"/>
  <c r="N37" i="3" s="1"/>
  <c r="K45" i="3"/>
  <c r="L45" i="3" s="1"/>
  <c r="M45" i="3" s="1"/>
  <c r="N45" i="3" s="1"/>
  <c r="K18" i="3"/>
  <c r="L18" i="3" s="1"/>
  <c r="M18" i="3" s="1"/>
  <c r="N18" i="3" s="1"/>
  <c r="K38" i="3"/>
  <c r="L38" i="3" s="1"/>
  <c r="M38" i="3" s="1"/>
  <c r="N38" i="3" s="1"/>
  <c r="K22" i="3"/>
  <c r="L22" i="3" s="1"/>
  <c r="M22" i="3" s="1"/>
  <c r="N22" i="3" s="1"/>
  <c r="K44" i="3"/>
  <c r="L44" i="3" s="1"/>
  <c r="M44" i="3" s="1"/>
  <c r="N44" i="3" s="1"/>
  <c r="K19" i="3"/>
  <c r="L19" i="3" s="1"/>
  <c r="M19" i="3" s="1"/>
  <c r="N19" i="3" s="1"/>
  <c r="K52" i="3"/>
  <c r="L52" i="3" s="1"/>
  <c r="M52" i="3" s="1"/>
  <c r="N52" i="3" s="1"/>
  <c r="K10" i="3"/>
  <c r="L10" i="3" s="1"/>
  <c r="M10" i="3" s="1"/>
  <c r="N10" i="3" s="1"/>
  <c r="K32" i="3"/>
  <c r="L32" i="3" s="1"/>
  <c r="M32" i="3" s="1"/>
  <c r="N32" i="3" s="1"/>
  <c r="K40" i="3"/>
  <c r="L40" i="3" s="1"/>
  <c r="M40" i="3" s="1"/>
  <c r="N40" i="3" s="1"/>
  <c r="K15" i="3"/>
  <c r="L15" i="3" s="1"/>
  <c r="M15" i="3" s="1"/>
  <c r="N15" i="3" s="1"/>
  <c r="K23" i="3"/>
  <c r="L23" i="3" s="1"/>
  <c r="M23" i="3" s="1"/>
  <c r="N23" i="3" s="1"/>
  <c r="K47" i="3"/>
  <c r="L47" i="3" s="1"/>
  <c r="M47" i="3" s="1"/>
  <c r="N47" i="3" s="1"/>
  <c r="K49" i="3"/>
  <c r="L49" i="3" s="1"/>
  <c r="M49" i="3" s="1"/>
  <c r="N49" i="3" s="1"/>
  <c r="K36" i="3"/>
  <c r="L36" i="3" s="1"/>
  <c r="M36" i="3" s="1"/>
  <c r="N36" i="3" s="1"/>
  <c r="K14" i="3"/>
  <c r="L14" i="3" s="1"/>
  <c r="M14" i="3" s="1"/>
  <c r="N14" i="3" s="1"/>
  <c r="K42" i="3"/>
  <c r="L42" i="3" s="1"/>
  <c r="M42" i="3" s="1"/>
  <c r="N42" i="3" s="1"/>
  <c r="K35" i="3"/>
  <c r="L35" i="3" s="1"/>
  <c r="M35" i="3" s="1"/>
  <c r="N35" i="3" s="1"/>
  <c r="K34" i="3"/>
  <c r="L34" i="3" s="1"/>
  <c r="M34" i="3" s="1"/>
  <c r="N34" i="3" s="1"/>
  <c r="K31" i="3"/>
  <c r="L31" i="3" s="1"/>
  <c r="M31" i="3" s="1"/>
  <c r="N31" i="3" s="1"/>
  <c r="K27" i="3"/>
  <c r="L27" i="3" s="1"/>
  <c r="M27" i="3" s="1"/>
  <c r="N27" i="3" s="1"/>
  <c r="K50" i="3"/>
  <c r="L50" i="3" s="1"/>
  <c r="M50" i="3" s="1"/>
  <c r="N50" i="3" s="1"/>
  <c r="K41" i="3"/>
  <c r="L41" i="3" s="1"/>
  <c r="M41" i="3" s="1"/>
  <c r="N41" i="3" s="1"/>
  <c r="K12" i="3"/>
  <c r="L12" i="3" s="1"/>
  <c r="M12" i="3" s="1"/>
  <c r="N12" i="3" s="1"/>
  <c r="K43" i="3"/>
  <c r="L43" i="3" s="1"/>
  <c r="M43" i="3" s="1"/>
  <c r="N43" i="3" s="1"/>
  <c r="K51" i="3"/>
  <c r="L51" i="3" s="1"/>
  <c r="M51" i="3" s="1"/>
  <c r="N51" i="3" s="1"/>
  <c r="K25" i="3"/>
  <c r="L25" i="3" s="1"/>
  <c r="M25" i="3" s="1"/>
  <c r="N25" i="3" s="1"/>
  <c r="K48" i="3"/>
  <c r="L48" i="3" s="1"/>
  <c r="M48" i="3" s="1"/>
  <c r="N48" i="3" s="1"/>
  <c r="K21" i="3"/>
  <c r="L21" i="3" s="1"/>
  <c r="M21" i="3" s="1"/>
  <c r="N21" i="3" s="1"/>
  <c r="K30" i="3"/>
  <c r="L30" i="3" s="1"/>
  <c r="M30" i="3" s="1"/>
  <c r="N30" i="3" s="1"/>
  <c r="K9" i="3"/>
  <c r="L9" i="3" s="1"/>
  <c r="M9" i="3" s="1"/>
  <c r="N9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51A61D3-2533-44E5-85EA-F8F4110512C0}" keepAlive="1" name="Query - Pediatric/VFC Vaccine Price List" description="Connection to the 'Pediatric/VFC Vaccine Price List' query in the workbook." type="5" refreshedVersion="8" background="1" saveData="1">
    <dbPr connection="Provider=Microsoft.Mashup.OleDb.1;Data Source=$Workbook$;Location=&quot;Pediatric/VFC Vaccine Price List&quot;;Extended Properties=&quot;&quot;" command="SELECT * FROM [Pediatric/VFC Vaccine Price List]"/>
  </connection>
</connections>
</file>

<file path=xl/sharedStrings.xml><?xml version="1.0" encoding="utf-8"?>
<sst xmlns="http://schemas.openxmlformats.org/spreadsheetml/2006/main" count="434" uniqueCount="284">
  <si>
    <t>Percent Of Medicare Desired</t>
  </si>
  <si>
    <t xml:space="preserve">2024 Conversion Factor: </t>
  </si>
  <si>
    <t xml:space="preserve">GPCI </t>
  </si>
  <si>
    <t>Work</t>
  </si>
  <si>
    <t>Expense</t>
  </si>
  <si>
    <t>Malpractice</t>
  </si>
  <si>
    <t>Adjustments</t>
  </si>
  <si>
    <t>Select Your Locality</t>
  </si>
  <si>
    <t>ADDENDUM E. FINAL CY 2024 GEOGRAPHIC PRACTICE COST INDICES (GPCIs) BY STATE AND MEDICARE LOCALITY</t>
  </si>
  <si>
    <t>National</t>
  </si>
  <si>
    <t>GPCI Adjusted</t>
  </si>
  <si>
    <t>Tracer</t>
  </si>
  <si>
    <t>Medicare Administrative Contractor (MAC)</t>
  </si>
  <si>
    <t>State</t>
  </si>
  <si>
    <t>Locality Number</t>
  </si>
  <si>
    <t>Locality Name</t>
  </si>
  <si>
    <t>2024 PW GPCI (with 1.0 Floor)</t>
  </si>
  <si>
    <t>2024 PE GPCI</t>
  </si>
  <si>
    <t>2024 MP GPCI</t>
  </si>
  <si>
    <t>CPT Code</t>
  </si>
  <si>
    <t>Description</t>
  </si>
  <si>
    <t>Work RVU</t>
  </si>
  <si>
    <t>PE RVU</t>
  </si>
  <si>
    <t>MP RVU</t>
  </si>
  <si>
    <t>2024 Non-Facility Total RVU's</t>
  </si>
  <si>
    <t>National Medicare Rate</t>
  </si>
  <si>
    <t>GPCI-Adjusted Medicare Rate</t>
  </si>
  <si>
    <t>Calculated Fee</t>
  </si>
  <si>
    <t>Rounded Fee</t>
  </si>
  <si>
    <t>AL</t>
  </si>
  <si>
    <t>00</t>
  </si>
  <si>
    <t>ALABAMA</t>
  </si>
  <si>
    <t>Im admin 1st/only component</t>
  </si>
  <si>
    <t>02102</t>
  </si>
  <si>
    <t>AK</t>
  </si>
  <si>
    <t>01</t>
  </si>
  <si>
    <t>ALASKA*</t>
  </si>
  <si>
    <t>Im admin each addl component</t>
  </si>
  <si>
    <t>03102</t>
  </si>
  <si>
    <t>AZ</t>
  </si>
  <si>
    <t>ARIZONA</t>
  </si>
  <si>
    <t>Immunization admin</t>
  </si>
  <si>
    <t>07102</t>
  </si>
  <si>
    <t>AR</t>
  </si>
  <si>
    <t>ARKANSAS</t>
  </si>
  <si>
    <t>Immunization admin each add</t>
  </si>
  <si>
    <t>01112</t>
  </si>
  <si>
    <t>CA</t>
  </si>
  <si>
    <t>BAKERSFIELD</t>
  </si>
  <si>
    <t>Immune admin oral/nasal</t>
  </si>
  <si>
    <t>CHICO</t>
  </si>
  <si>
    <t>Immune admin oral/nasal addl</t>
  </si>
  <si>
    <t>01182</t>
  </si>
  <si>
    <t>EL CENTRO</t>
  </si>
  <si>
    <t>Psytx w pt 45 minutes</t>
  </si>
  <si>
    <t>FRESNO</t>
  </si>
  <si>
    <t>Pure tone hearing test air</t>
  </si>
  <si>
    <t>HANFORD-CORCORAN</t>
  </si>
  <si>
    <t>Pure tone audiometry air</t>
  </si>
  <si>
    <t>LOS ANGELES-LONG BEACH-ANAHEIM (LOS ANGELES/ORANGE CNTY)</t>
  </si>
  <si>
    <t>Evoked auditory test limited</t>
  </si>
  <si>
    <t>MADERA</t>
  </si>
  <si>
    <t>Airway inhalation treatment</t>
  </si>
  <si>
    <t>MERCED</t>
  </si>
  <si>
    <t>Measure blood oxygen level</t>
  </si>
  <si>
    <t>MODESTO</t>
  </si>
  <si>
    <t>Percut allergy skin tests</t>
  </si>
  <si>
    <t>NAPA</t>
  </si>
  <si>
    <t>Developmental screen w/score</t>
  </si>
  <si>
    <t>OXNARD-THOUSAND OAKS-VENTURA</t>
  </si>
  <si>
    <t>Brief emotional/behav assmt</t>
  </si>
  <si>
    <t>REDDING</t>
  </si>
  <si>
    <t>Pt-focused hlth risk assmt</t>
  </si>
  <si>
    <t>RIVERSIDE-SAN BERNARDINO-ONTARIO</t>
  </si>
  <si>
    <t>Caregiver health risk assmt</t>
  </si>
  <si>
    <t>SACRAMENTO-ROSEVILLE-FOLSOM</t>
  </si>
  <si>
    <t>Ther/proph/diag inj sc/im</t>
  </si>
  <si>
    <t>SALINAS</t>
  </si>
  <si>
    <t>Medical nutrition indiv in</t>
  </si>
  <si>
    <t>SAN DIEGO-CHULA VISTA-CARLSBAD</t>
  </si>
  <si>
    <t>Med serv eve/wkend/holiday</t>
  </si>
  <si>
    <t>05</t>
  </si>
  <si>
    <t>SAN FRANCISCO-OAKLAND-BERKELEY (SAN FRANCISCO/SAN MATEO/ALAMEDA/CONTRA COSTA CNTY)</t>
  </si>
  <si>
    <t>Visual acuity screen</t>
  </si>
  <si>
    <t>SAN FRANCISCO-OAKLAND-BERKELEY (MARIN CNTY)</t>
  </si>
  <si>
    <t>Ocular instrumnt screen bil</t>
  </si>
  <si>
    <t>SAN JOSE-SUNNYVALE-SANTA CLARA (SAN BENITO CNTY)</t>
  </si>
  <si>
    <t>SAN LUIS OBISPO-PASO ROBLES</t>
  </si>
  <si>
    <t>App topical fluoride varnish</t>
  </si>
  <si>
    <t>09</t>
  </si>
  <si>
    <t>SAN JOSE-SUNNYVALE-SANTA CLARA (SANTA CLARA CNTY)</t>
  </si>
  <si>
    <t>Office o/p new low 30 min</t>
  </si>
  <si>
    <t>SANTA CRUZ-WATSONVILLE</t>
  </si>
  <si>
    <t>Off/op est may x req phy/qhp</t>
  </si>
  <si>
    <t>SANTA MARIA-SANTA BARBARA</t>
  </si>
  <si>
    <t>Office o/p est sf 10 min</t>
  </si>
  <si>
    <t>Office o/p est low 20 min</t>
  </si>
  <si>
    <t>SANTA ROSA-PETALUMA</t>
  </si>
  <si>
    <t>Office o/p est mod 30 min</t>
  </si>
  <si>
    <t>STOCKTON</t>
  </si>
  <si>
    <t>Office o/p est hi 40 min</t>
  </si>
  <si>
    <t>VALLEJO</t>
  </si>
  <si>
    <t>Hosp ip/obs dschrg mgmt 30/&lt;</t>
  </si>
  <si>
    <t>Init pm e/m new pat infant</t>
  </si>
  <si>
    <t>VISALIA</t>
  </si>
  <si>
    <t>Init pm e/m new pat 1-4 yrs</t>
  </si>
  <si>
    <t>Prev visit new age 5-11</t>
  </si>
  <si>
    <t>Prev visit new age 12-17</t>
  </si>
  <si>
    <t>YUBA CITY</t>
  </si>
  <si>
    <t>Prev visit new age 18-39</t>
  </si>
  <si>
    <t>REST OF CALIFORNIA</t>
  </si>
  <si>
    <t>Per pm reeval est pat infant</t>
  </si>
  <si>
    <t>04112</t>
  </si>
  <si>
    <t>CO</t>
  </si>
  <si>
    <t>COLORADO</t>
  </si>
  <si>
    <t>Prev visit est age 1-4</t>
  </si>
  <si>
    <t>CT</t>
  </si>
  <si>
    <t>CONNECTICUT</t>
  </si>
  <si>
    <t>Prev visit est age 5-11</t>
  </si>
  <si>
    <t>DC</t>
  </si>
  <si>
    <t>DC + MD/VA SUBURBS</t>
  </si>
  <si>
    <t>Prev visit est age 12-17</t>
  </si>
  <si>
    <t>DE</t>
  </si>
  <si>
    <t>DELAWARE</t>
  </si>
  <si>
    <t>Prev visit est age 18-39</t>
  </si>
  <si>
    <t>09102</t>
  </si>
  <si>
    <t>FL</t>
  </si>
  <si>
    <t>03</t>
  </si>
  <si>
    <t>FORT LAUDERDALE</t>
  </si>
  <si>
    <t>Init nb em per day hosp</t>
  </si>
  <si>
    <t>04</t>
  </si>
  <si>
    <t>MIAMI</t>
  </si>
  <si>
    <t>G0447</t>
  </si>
  <si>
    <t>Behavior counsel obesity 15m</t>
  </si>
  <si>
    <t>REST OF FLORIDA</t>
  </si>
  <si>
    <t>G2211</t>
  </si>
  <si>
    <t>Complex e/m visit add on</t>
  </si>
  <si>
    <t>GA</t>
  </si>
  <si>
    <t>ATLANTA</t>
  </si>
  <si>
    <t>REST OF GEORGIA</t>
  </si>
  <si>
    <t>01212</t>
  </si>
  <si>
    <t>HI</t>
  </si>
  <si>
    <t>HAWAII, GUAM</t>
  </si>
  <si>
    <t>02202</t>
  </si>
  <si>
    <t>ID</t>
  </si>
  <si>
    <t>IDAHO</t>
  </si>
  <si>
    <t>06102</t>
  </si>
  <si>
    <t>IL</t>
  </si>
  <si>
    <t>CHICAGO</t>
  </si>
  <si>
    <t>EAST ST. LOUIS</t>
  </si>
  <si>
    <t>SUBURBAN CHICAGO</t>
  </si>
  <si>
    <t>REST OF ILLINOIS</t>
  </si>
  <si>
    <t>08102</t>
  </si>
  <si>
    <t>IN</t>
  </si>
  <si>
    <t>INDIANA</t>
  </si>
  <si>
    <t>05102</t>
  </si>
  <si>
    <t>IA</t>
  </si>
  <si>
    <t>IOWA</t>
  </si>
  <si>
    <t>05202</t>
  </si>
  <si>
    <t>KS</t>
  </si>
  <si>
    <t>KANSAS</t>
  </si>
  <si>
    <t>KY</t>
  </si>
  <si>
    <t>KENTUCKY</t>
  </si>
  <si>
    <t>07202</t>
  </si>
  <si>
    <t>LA</t>
  </si>
  <si>
    <t>NEW ORLEANS</t>
  </si>
  <si>
    <t>REST OF LOUISIANA</t>
  </si>
  <si>
    <t>ME</t>
  </si>
  <si>
    <t>SOUTHERN MAINE</t>
  </si>
  <si>
    <t>REST OF MAINE</t>
  </si>
  <si>
    <t>MD</t>
  </si>
  <si>
    <t>BALTIMORE/SURR. CNTYS</t>
  </si>
  <si>
    <t>REST OF MARYLAND</t>
  </si>
  <si>
    <t>MA</t>
  </si>
  <si>
    <t>METROPOLITAN BOSTON</t>
  </si>
  <si>
    <t>REST OF MASSACHUSETTS</t>
  </si>
  <si>
    <t>08202</t>
  </si>
  <si>
    <t>MI</t>
  </si>
  <si>
    <t>DETROIT</t>
  </si>
  <si>
    <t>REST OF MICHIGAN</t>
  </si>
  <si>
    <t>06202</t>
  </si>
  <si>
    <t>MN</t>
  </si>
  <si>
    <t>MINNESOTA</t>
  </si>
  <si>
    <t>07302</t>
  </si>
  <si>
    <t>MS</t>
  </si>
  <si>
    <t>MISSISSIPPI</t>
  </si>
  <si>
    <t>05302</t>
  </si>
  <si>
    <t>MO</t>
  </si>
  <si>
    <t>02</t>
  </si>
  <si>
    <t>METROPOLITAN KANSAS CITY</t>
  </si>
  <si>
    <t>METROPOLITAN ST. LOUIS</t>
  </si>
  <si>
    <t>REST OF MISSOURI</t>
  </si>
  <si>
    <t>03202</t>
  </si>
  <si>
    <t>MT</t>
  </si>
  <si>
    <t>MONTANA**</t>
  </si>
  <si>
    <t>05402</t>
  </si>
  <si>
    <t>NE</t>
  </si>
  <si>
    <t>NEBRASKA</t>
  </si>
  <si>
    <t>01312</t>
  </si>
  <si>
    <t>NV</t>
  </si>
  <si>
    <t>NEVADA**</t>
  </si>
  <si>
    <t>NH</t>
  </si>
  <si>
    <t>NEW HAMPSHIRE</t>
  </si>
  <si>
    <t>NJ</t>
  </si>
  <si>
    <t>NORTHERN NJ</t>
  </si>
  <si>
    <t>REST OF NEW JERSEY</t>
  </si>
  <si>
    <t>04212</t>
  </si>
  <si>
    <t>NM</t>
  </si>
  <si>
    <t>NEW MEXICO</t>
  </si>
  <si>
    <t>NY</t>
  </si>
  <si>
    <t>MANHATTAN</t>
  </si>
  <si>
    <t>NYC SUBURBS/LONG ISLAND</t>
  </si>
  <si>
    <t>POUGHKPSIE/N NYC SUBURBS</t>
  </si>
  <si>
    <t>QUEENS</t>
  </si>
  <si>
    <t>REST OF NEW YORK</t>
  </si>
  <si>
    <t>NC</t>
  </si>
  <si>
    <t>NORTH CAROLINA</t>
  </si>
  <si>
    <t>03302</t>
  </si>
  <si>
    <t>ND</t>
  </si>
  <si>
    <t>NORTH DAKOTA**</t>
  </si>
  <si>
    <t>OH</t>
  </si>
  <si>
    <t>OHIO</t>
  </si>
  <si>
    <t>04312</t>
  </si>
  <si>
    <t>OK</t>
  </si>
  <si>
    <t>OKLAHOMA</t>
  </si>
  <si>
    <t>02302</t>
  </si>
  <si>
    <t>OR</t>
  </si>
  <si>
    <t>PORTLAND</t>
  </si>
  <si>
    <t>REST OF OREGON</t>
  </si>
  <si>
    <t>PA</t>
  </si>
  <si>
    <t>METROPOLITAN PHILADELPHIA</t>
  </si>
  <si>
    <t>REST OF PENNSYLVANIA</t>
  </si>
  <si>
    <t>09202</t>
  </si>
  <si>
    <t>PR</t>
  </si>
  <si>
    <t>PUERTO RICO</t>
  </si>
  <si>
    <t>RI</t>
  </si>
  <si>
    <t>RHODE ISLAND</t>
  </si>
  <si>
    <t>SC</t>
  </si>
  <si>
    <t>SOUTH CAROLINA</t>
  </si>
  <si>
    <t>03402</t>
  </si>
  <si>
    <t>SD</t>
  </si>
  <si>
    <t>SOUTH DAKOTA**</t>
  </si>
  <si>
    <t>TN</t>
  </si>
  <si>
    <t>TENNESSEE</t>
  </si>
  <si>
    <t>04412</t>
  </si>
  <si>
    <t>TX</t>
  </si>
  <si>
    <t>AUSTIN</t>
  </si>
  <si>
    <t>BEAUMONT</t>
  </si>
  <si>
    <t>BRAZORIA</t>
  </si>
  <si>
    <t>DALLAS</t>
  </si>
  <si>
    <t>FORT WORTH</t>
  </si>
  <si>
    <t>GALVESTON</t>
  </si>
  <si>
    <t>HOUSTON</t>
  </si>
  <si>
    <t>REST OF TEXAS</t>
  </si>
  <si>
    <t>03502</t>
  </si>
  <si>
    <t>UT</t>
  </si>
  <si>
    <t>UTAH</t>
  </si>
  <si>
    <t>VT</t>
  </si>
  <si>
    <t>VERMONT</t>
  </si>
  <si>
    <t>VA</t>
  </si>
  <si>
    <t>VIRGINIA</t>
  </si>
  <si>
    <t>VI</t>
  </si>
  <si>
    <t>VIRGIN ISLANDS</t>
  </si>
  <si>
    <t>02402</t>
  </si>
  <si>
    <t>WA</t>
  </si>
  <si>
    <t>SEATTLE (KING CNTY)</t>
  </si>
  <si>
    <t>REST OF WASHINGTON</t>
  </si>
  <si>
    <t>WV</t>
  </si>
  <si>
    <t>WEST VIRGINIA</t>
  </si>
  <si>
    <t>06302</t>
  </si>
  <si>
    <t>WI</t>
  </si>
  <si>
    <t>WISCONSIN</t>
  </si>
  <si>
    <t>03602</t>
  </si>
  <si>
    <t>WY</t>
  </si>
  <si>
    <t>WYOMING**</t>
  </si>
  <si>
    <t>MAC Assignments as of November 22, 2023</t>
  </si>
  <si>
    <t>*Work GPCI reflects a 1.5 floor in Alaska established by the MIPPA.</t>
  </si>
  <si>
    <t>**PE GPCI reflects a 1.0 floor for frontier states established by the ACA.</t>
  </si>
  <si>
    <t>Note: The 1.0 Work GPCI floor required by Section 501 of the Further Continuing Appropriations and Other Extensions Act, 2024 [November 16, 2023] extended the Work GPCI floor through January 19, 2024.</t>
  </si>
  <si>
    <t xml:space="preserve">   Therefore, the Work GPCIs for 2023 reflect the 1.0 work GPCI floor, Work GPCIs for 2024 are shown both with and without a 1.0 floor, and Work GPCIs for 2025 do not reflect a 1.0 floor.</t>
  </si>
  <si>
    <t xml:space="preserve">Note: For CY 2024 and on, Addendum E will reflect the retirement of 3 California localities, as finalized in the CY 2023 PFS final rule. </t>
  </si>
  <si>
    <t>To access details for CPT codes not listed, visit the following webpage:</t>
  </si>
  <si>
    <t>https://www.cms.gov/medicare/physician-fee-schedule/search</t>
  </si>
  <si>
    <t>SC-SOUTH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</si>
</sst>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34" borderId="0" xfId="0" applyFill="1"/>
    <xf numFmtId="0" fontId="0" fillId="36" borderId="0" xfId="0" applyFill="1" applyAlignment="1">
      <alignment horizontal="center"/>
    </xf>
    <xf numFmtId="0" fontId="0" fillId="36" borderId="0" xfId="0" applyFill="1" applyAlignment="1">
      <alignment horizontal="center" wrapText="1"/>
    </xf>
    <xf numFmtId="44" fontId="0" fillId="36" borderId="0" xfId="42" applyFont="1" applyFill="1" applyAlignment="1">
      <alignment horizontal="center"/>
    </xf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center" wrapText="1"/>
    </xf>
    <xf numFmtId="44" fontId="0" fillId="37" borderId="0" xfId="42" applyFont="1" applyFill="1" applyAlignment="1">
      <alignment horizontal="center"/>
    </xf>
    <xf numFmtId="0" fontId="0" fillId="0" borderId="0" xfId="0" quotePrefix="1"/>
    <xf numFmtId="43" fontId="0" fillId="37" borderId="0" xfId="47" applyFont="1" applyFill="1" applyAlignment="1">
      <alignment horizontal="center"/>
    </xf>
    <xf numFmtId="0" fontId="22" fillId="33" borderId="0" xfId="0" applyFont="1" applyFill="1"/>
    <xf numFmtId="0" fontId="16" fillId="0" borderId="0" xfId="0" applyFont="1" applyAlignment="1">
      <alignment horizontal="center"/>
    </xf>
    <xf numFmtId="0" fontId="13" fillId="34" borderId="0" xfId="0" applyFont="1" applyFill="1"/>
    <xf numFmtId="0" fontId="23" fillId="34" borderId="0" xfId="0" applyFont="1" applyFill="1"/>
    <xf numFmtId="0" fontId="23" fillId="34" borderId="0" xfId="0" applyFont="1" applyFill="1" applyAlignment="1">
      <alignment horizontal="right"/>
    </xf>
    <xf numFmtId="0" fontId="23" fillId="34" borderId="0" xfId="0" applyFont="1" applyFill="1" applyAlignment="1">
      <alignment horizontal="center"/>
    </xf>
    <xf numFmtId="0" fontId="16" fillId="35" borderId="0" xfId="0" applyFont="1" applyFill="1"/>
    <xf numFmtId="44" fontId="16" fillId="35" borderId="0" xfId="0" applyNumberFormat="1" applyFont="1" applyFill="1"/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38" borderId="0" xfId="0" applyFill="1" applyAlignment="1">
      <alignment horizontal="center"/>
    </xf>
    <xf numFmtId="0" fontId="16" fillId="38" borderId="0" xfId="0" applyFont="1" applyFill="1" applyAlignment="1">
      <alignment horizontal="center"/>
    </xf>
    <xf numFmtId="0" fontId="16" fillId="37" borderId="0" xfId="0" applyFont="1" applyFill="1" applyAlignment="1">
      <alignment horizontal="center"/>
    </xf>
    <xf numFmtId="0" fontId="22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9" fontId="24" fillId="33" borderId="0" xfId="43" applyFont="1" applyFill="1" applyAlignment="1">
      <alignment horizontal="center"/>
    </xf>
    <xf numFmtId="0" fontId="16" fillId="37" borderId="0" xfId="0" applyFont="1" applyFill="1" applyAlignment="1">
      <alignment horizontal="center"/>
    </xf>
    <xf numFmtId="0" fontId="16" fillId="3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46" applyAlignment="1">
      <alignment horizont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E553E2EE-A002-46F8-81D4-1B436967C3FA}"/>
    <cellStyle name="Normal 2 2" xfId="45" xr:uid="{C9BD9CCC-9C95-4D22-A4AA-89EF2C07B244}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578107</xdr:colOff>
      <xdr:row>7</xdr:row>
      <xdr:rowOff>107565</xdr:rowOff>
    </xdr:from>
    <xdr:to>
      <xdr:col>19</xdr:col>
      <xdr:colOff>76456</xdr:colOff>
      <xdr:row>19</xdr:row>
      <xdr:rowOff>82230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1B5A0-894A-0B50-B4D4-9039E1B34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64673" y="1608474"/>
          <a:ext cx="2545067" cy="2572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364060</xdr:colOff>
      <xdr:row>0</xdr:row>
      <xdr:rowOff>0</xdr:rowOff>
    </xdr:from>
    <xdr:to>
      <xdr:col>18</xdr:col>
      <xdr:colOff>268112</xdr:colOff>
      <xdr:row>31</xdr:row>
      <xdr:rowOff>23449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918D3-5724-E311-722A-3A8910D9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8860" y="0"/>
          <a:ext cx="6609652" cy="57320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6</xdr:col>
      <xdr:colOff>107950</xdr:colOff>
      <xdr:row>27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182E4-A2F7-4D01-B9FC-21F36937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2578100"/>
          <a:ext cx="2546350" cy="254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99FA11-228D-49C7-9B96-AD0A1ECF88C9}">
  <we:reference id="44446093-b465-4d6c-a6dc-5faf6de98677" version="2.5.5.0" store="EXCatalog" storeType="EXCatalog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ms.gov/medicare/physician-fee-schedule/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6C9E-77A4-4F6D-A37F-AA72AD118E83}">
  <dimension ref="A1:AH129"/>
  <sheetViews>
    <sheetView tabSelected="1" zoomScale="110" zoomScaleNormal="110" workbookViewId="0"/>
  </sheetViews>
  <sheetFormatPr defaultRowHeight="14.5" x14ac:dyDescent="0.35"/>
  <cols>
    <col min="1" max="1" width="8.7265625" style="1"/>
    <col min="2" max="2" width="27.54296875" bestFit="1" customWidth="1"/>
    <col min="3" max="3" width="9.26953125" style="1" bestFit="1" customWidth="1"/>
    <col min="4" max="4" width="6.7265625" style="1" bestFit="1" customWidth="1"/>
    <col min="5" max="5" width="7.453125" style="1" bestFit="1" customWidth="1"/>
    <col min="6" max="6" width="11.1796875" style="1" bestFit="1" customWidth="1"/>
    <col min="7" max="12" width="12.81640625" style="1" customWidth="1"/>
    <col min="13" max="13" width="10.54296875" style="12" bestFit="1" customWidth="1"/>
    <col min="14" max="14" width="11.81640625" bestFit="1" customWidth="1"/>
    <col min="24" max="24" width="8.7265625" hidden="1" customWidth="1"/>
    <col min="25" max="25" width="11.81640625" hidden="1" customWidth="1"/>
    <col min="26" max="34" width="8.7265625" hidden="1" customWidth="1"/>
    <col min="35" max="41" width="8.7265625" customWidth="1"/>
  </cols>
  <sheetData>
    <row r="1" spans="1:32" ht="23.5" x14ac:dyDescent="0.55000000000000004">
      <c r="B1" s="25" t="s">
        <v>0</v>
      </c>
      <c r="C1" s="25"/>
      <c r="D1" s="25"/>
      <c r="E1" s="25"/>
      <c r="F1" s="25"/>
      <c r="G1" s="25"/>
      <c r="I1" s="13"/>
      <c r="J1" s="14"/>
      <c r="K1" s="15" t="s">
        <v>1</v>
      </c>
      <c r="L1" s="16">
        <v>33.287500000000001</v>
      </c>
      <c r="V1" s="2"/>
    </row>
    <row r="2" spans="1:32" x14ac:dyDescent="0.35">
      <c r="B2" s="26">
        <v>1.75</v>
      </c>
      <c r="C2" s="26"/>
      <c r="D2" s="26"/>
      <c r="E2" s="26"/>
      <c r="F2" s="26"/>
      <c r="G2" s="26"/>
      <c r="V2" s="2"/>
    </row>
    <row r="3" spans="1:32" x14ac:dyDescent="0.35">
      <c r="B3" s="26"/>
      <c r="C3" s="26"/>
      <c r="D3" s="26"/>
      <c r="E3" s="26"/>
      <c r="F3" s="26"/>
      <c r="G3" s="26"/>
      <c r="I3" s="22" t="s">
        <v>2</v>
      </c>
      <c r="J3" s="21" t="s">
        <v>3</v>
      </c>
      <c r="K3" s="21" t="s">
        <v>4</v>
      </c>
      <c r="L3" s="21" t="s">
        <v>5</v>
      </c>
      <c r="V3" s="2"/>
    </row>
    <row r="4" spans="1:32" x14ac:dyDescent="0.35">
      <c r="I4" s="22" t="s">
        <v>6</v>
      </c>
      <c r="J4" s="21">
        <f>VLOOKUP(C5,'Professional Services'!Y:AD,6,FALSE)</f>
        <v>1</v>
      </c>
      <c r="K4" s="21">
        <f>VLOOKUP(C5,'Professional Services'!Y:AE,7,FALSE)</f>
        <v>0.91300000000000003</v>
      </c>
      <c r="L4" s="21">
        <f>VLOOKUP(C5,'Professional Services'!Y:AF,8,FALSE)</f>
        <v>0.81699999999999995</v>
      </c>
      <c r="V4" s="2"/>
    </row>
    <row r="5" spans="1:32" ht="21" x14ac:dyDescent="0.5">
      <c r="B5" s="11" t="s">
        <v>7</v>
      </c>
      <c r="C5" s="24" t="s">
        <v>283</v>
      </c>
      <c r="D5" s="24"/>
      <c r="E5" s="24"/>
      <c r="F5" s="24"/>
      <c r="G5" s="24"/>
      <c r="V5" s="2"/>
      <c r="Z5" t="s">
        <v>8</v>
      </c>
    </row>
    <row r="6" spans="1:32" x14ac:dyDescent="0.35">
      <c r="C6" s="3"/>
      <c r="D6" s="3"/>
      <c r="E6" s="3"/>
      <c r="F6" s="3"/>
      <c r="G6" s="3"/>
      <c r="H6" s="6"/>
      <c r="I6" s="6"/>
      <c r="J6" s="6"/>
      <c r="K6" s="6"/>
      <c r="L6" s="6"/>
      <c r="V6" s="2"/>
    </row>
    <row r="7" spans="1:32" x14ac:dyDescent="0.35">
      <c r="C7" s="28" t="s">
        <v>9</v>
      </c>
      <c r="D7" s="28"/>
      <c r="E7" s="28"/>
      <c r="F7" s="28"/>
      <c r="G7" s="28"/>
      <c r="H7" s="27" t="s">
        <v>10</v>
      </c>
      <c r="I7" s="27"/>
      <c r="J7" s="27"/>
      <c r="K7" s="27"/>
      <c r="L7" s="23"/>
      <c r="V7" s="2"/>
      <c r="Y7" t="s">
        <v>11</v>
      </c>
      <c r="Z7" t="s">
        <v>12</v>
      </c>
      <c r="AA7" t="s">
        <v>13</v>
      </c>
      <c r="AB7" t="s">
        <v>14</v>
      </c>
      <c r="AC7" t="s">
        <v>15</v>
      </c>
      <c r="AD7" t="s">
        <v>16</v>
      </c>
      <c r="AE7" t="s">
        <v>17</v>
      </c>
      <c r="AF7" t="s">
        <v>18</v>
      </c>
    </row>
    <row r="8" spans="1:32" ht="43.5" x14ac:dyDescent="0.35">
      <c r="A8" s="1" t="s">
        <v>19</v>
      </c>
      <c r="B8" t="s">
        <v>20</v>
      </c>
      <c r="C8" s="3" t="s">
        <v>21</v>
      </c>
      <c r="D8" s="3" t="s">
        <v>22</v>
      </c>
      <c r="E8" s="3" t="s">
        <v>23</v>
      </c>
      <c r="F8" s="4" t="s">
        <v>24</v>
      </c>
      <c r="G8" s="4" t="s">
        <v>25</v>
      </c>
      <c r="H8" s="6" t="s">
        <v>21</v>
      </c>
      <c r="I8" s="6" t="s">
        <v>22</v>
      </c>
      <c r="J8" s="6" t="s">
        <v>23</v>
      </c>
      <c r="K8" s="7" t="s">
        <v>24</v>
      </c>
      <c r="L8" s="7" t="s">
        <v>26</v>
      </c>
      <c r="M8" s="19" t="s">
        <v>27</v>
      </c>
      <c r="N8" s="17" t="s">
        <v>28</v>
      </c>
      <c r="V8" s="2"/>
      <c r="Y8" t="str">
        <f t="shared" ref="Y8:Y34" si="0">AA8&amp;"-"&amp;AC8</f>
        <v>AL-ALABAMA</v>
      </c>
      <c r="Z8">
        <v>10112</v>
      </c>
      <c r="AA8" t="s">
        <v>29</v>
      </c>
      <c r="AB8" s="9" t="s">
        <v>30</v>
      </c>
      <c r="AC8" t="s">
        <v>31</v>
      </c>
      <c r="AD8">
        <v>1</v>
      </c>
      <c r="AE8">
        <v>0.86899999999999999</v>
      </c>
      <c r="AF8">
        <v>0.57499999999999996</v>
      </c>
    </row>
    <row r="9" spans="1:32" x14ac:dyDescent="0.35">
      <c r="A9" s="1">
        <v>90460</v>
      </c>
      <c r="B9" t="s">
        <v>32</v>
      </c>
      <c r="C9" s="3">
        <v>0.24</v>
      </c>
      <c r="D9" s="3">
        <v>0.43</v>
      </c>
      <c r="E9" s="3">
        <v>0.02</v>
      </c>
      <c r="F9" s="3">
        <f>SUM(C9:E9)</f>
        <v>0.69</v>
      </c>
      <c r="G9" s="5">
        <f>F9*$L$1</f>
        <v>22.968374999999998</v>
      </c>
      <c r="H9" s="10">
        <f t="shared" ref="H9:H52" si="1">C9*$J$4</f>
        <v>0.24</v>
      </c>
      <c r="I9" s="10">
        <f t="shared" ref="I9:I52" si="2">D9*$K$4</f>
        <v>0.39258999999999999</v>
      </c>
      <c r="J9" s="10">
        <f t="shared" ref="J9:J52" si="3">E9*$L$4</f>
        <v>1.634E-2</v>
      </c>
      <c r="K9" s="8">
        <f>J9+I9+H9</f>
        <v>0.64893000000000001</v>
      </c>
      <c r="L9" s="8">
        <f>K9*$L$1</f>
        <v>21.601257374999999</v>
      </c>
      <c r="M9" s="20">
        <f>L9*$B$2</f>
        <v>37.802200406250002</v>
      </c>
      <c r="N9" s="18">
        <f>ROUND(M9,0)</f>
        <v>38</v>
      </c>
      <c r="V9" s="2"/>
      <c r="Y9" t="str">
        <f t="shared" si="0"/>
        <v>AK-ALASKA*</v>
      </c>
      <c r="Z9" s="9" t="s">
        <v>33</v>
      </c>
      <c r="AA9" t="s">
        <v>34</v>
      </c>
      <c r="AB9" s="9" t="s">
        <v>35</v>
      </c>
      <c r="AC9" t="s">
        <v>36</v>
      </c>
      <c r="AD9">
        <v>1.5</v>
      </c>
      <c r="AE9">
        <v>1.081</v>
      </c>
      <c r="AF9">
        <v>0.59199999999999997</v>
      </c>
    </row>
    <row r="10" spans="1:32" x14ac:dyDescent="0.35">
      <c r="A10" s="1">
        <v>90461</v>
      </c>
      <c r="B10" t="s">
        <v>37</v>
      </c>
      <c r="C10" s="3">
        <v>0.18</v>
      </c>
      <c r="D10" s="3">
        <v>7.0000000000000007E-2</v>
      </c>
      <c r="E10" s="3">
        <v>0.01</v>
      </c>
      <c r="F10" s="3">
        <f t="shared" ref="F10:F52" si="4">SUM(C10:E10)</f>
        <v>0.26</v>
      </c>
      <c r="G10" s="5">
        <f t="shared" ref="G10:G52" si="5">F10*$L$1</f>
        <v>8.6547499999999999</v>
      </c>
      <c r="H10" s="10">
        <f t="shared" si="1"/>
        <v>0.18</v>
      </c>
      <c r="I10" s="10">
        <f t="shared" si="2"/>
        <v>6.3910000000000008E-2</v>
      </c>
      <c r="J10" s="10">
        <f t="shared" si="3"/>
        <v>8.1700000000000002E-3</v>
      </c>
      <c r="K10" s="8">
        <f t="shared" ref="K10:K52" si="6">J10+I10+H10</f>
        <v>0.25207999999999997</v>
      </c>
      <c r="L10" s="8">
        <f t="shared" ref="L10:L52" si="7">K10*$L$1</f>
        <v>8.3911129999999989</v>
      </c>
      <c r="M10" s="20">
        <f t="shared" ref="M10:M52" si="8">L10*$B$2</f>
        <v>14.684447749999999</v>
      </c>
      <c r="N10" s="18">
        <f t="shared" ref="N10:N52" si="9">ROUND(M10,0)</f>
        <v>15</v>
      </c>
      <c r="V10" s="2"/>
      <c r="Y10" t="str">
        <f t="shared" si="0"/>
        <v>AZ-ARIZONA</v>
      </c>
      <c r="Z10" s="9" t="s">
        <v>38</v>
      </c>
      <c r="AA10" t="s">
        <v>39</v>
      </c>
      <c r="AB10" s="9" t="s">
        <v>30</v>
      </c>
      <c r="AC10" t="s">
        <v>40</v>
      </c>
      <c r="AD10">
        <v>1</v>
      </c>
      <c r="AE10">
        <v>0.97499999999999998</v>
      </c>
      <c r="AF10">
        <v>0.85399999999999998</v>
      </c>
    </row>
    <row r="11" spans="1:32" x14ac:dyDescent="0.35">
      <c r="A11" s="1">
        <v>90471</v>
      </c>
      <c r="B11" t="s">
        <v>41</v>
      </c>
      <c r="C11" s="3">
        <v>0.17</v>
      </c>
      <c r="D11" s="3">
        <v>0.44</v>
      </c>
      <c r="E11" s="3">
        <v>0.01</v>
      </c>
      <c r="F11" s="3">
        <f t="shared" si="4"/>
        <v>0.62</v>
      </c>
      <c r="G11" s="5">
        <f t="shared" si="5"/>
        <v>20.638249999999999</v>
      </c>
      <c r="H11" s="10">
        <f t="shared" si="1"/>
        <v>0.17</v>
      </c>
      <c r="I11" s="10">
        <f t="shared" si="2"/>
        <v>0.40172000000000002</v>
      </c>
      <c r="J11" s="10">
        <f t="shared" si="3"/>
        <v>8.1700000000000002E-3</v>
      </c>
      <c r="K11" s="8">
        <f t="shared" si="6"/>
        <v>0.57989000000000002</v>
      </c>
      <c r="L11" s="8">
        <f t="shared" si="7"/>
        <v>19.303088375000002</v>
      </c>
      <c r="M11" s="20">
        <f t="shared" si="8"/>
        <v>33.780404656249999</v>
      </c>
      <c r="N11" s="18">
        <f t="shared" si="9"/>
        <v>34</v>
      </c>
      <c r="V11" s="2"/>
      <c r="Y11" t="str">
        <f t="shared" si="0"/>
        <v>AR-ARKANSAS</v>
      </c>
      <c r="Z11" s="9" t="s">
        <v>42</v>
      </c>
      <c r="AA11" t="s">
        <v>43</v>
      </c>
      <c r="AB11">
        <v>13</v>
      </c>
      <c r="AC11" t="s">
        <v>44</v>
      </c>
      <c r="AD11">
        <v>1</v>
      </c>
      <c r="AE11">
        <v>0.86</v>
      </c>
      <c r="AF11">
        <v>0.51800000000000002</v>
      </c>
    </row>
    <row r="12" spans="1:32" x14ac:dyDescent="0.35">
      <c r="A12" s="1">
        <v>90472</v>
      </c>
      <c r="B12" t="s">
        <v>45</v>
      </c>
      <c r="C12" s="3">
        <v>0.15</v>
      </c>
      <c r="D12" s="3">
        <v>0.28000000000000003</v>
      </c>
      <c r="E12" s="3">
        <v>0.01</v>
      </c>
      <c r="F12" s="3">
        <f t="shared" si="4"/>
        <v>0.44000000000000006</v>
      </c>
      <c r="G12" s="5">
        <f t="shared" si="5"/>
        <v>14.646500000000003</v>
      </c>
      <c r="H12" s="10">
        <f t="shared" si="1"/>
        <v>0.15</v>
      </c>
      <c r="I12" s="10">
        <f t="shared" si="2"/>
        <v>0.25564000000000003</v>
      </c>
      <c r="J12" s="10">
        <f t="shared" si="3"/>
        <v>8.1700000000000002E-3</v>
      </c>
      <c r="K12" s="8">
        <f t="shared" si="6"/>
        <v>0.41381000000000001</v>
      </c>
      <c r="L12" s="8">
        <f t="shared" si="7"/>
        <v>13.774700375</v>
      </c>
      <c r="M12" s="20">
        <f t="shared" si="8"/>
        <v>24.105725656250002</v>
      </c>
      <c r="N12" s="18">
        <f t="shared" si="9"/>
        <v>24</v>
      </c>
      <c r="V12" s="2"/>
      <c r="Y12" t="str">
        <f t="shared" si="0"/>
        <v>CA-BAKERSFIELD</v>
      </c>
      <c r="Z12" s="9" t="s">
        <v>46</v>
      </c>
      <c r="AA12" t="s">
        <v>47</v>
      </c>
      <c r="AB12">
        <v>54</v>
      </c>
      <c r="AC12" t="s">
        <v>48</v>
      </c>
      <c r="AD12">
        <v>1.0169999999999999</v>
      </c>
      <c r="AE12">
        <v>1.093</v>
      </c>
      <c r="AF12">
        <v>0.66200000000000003</v>
      </c>
    </row>
    <row r="13" spans="1:32" x14ac:dyDescent="0.35">
      <c r="A13" s="1">
        <v>90473</v>
      </c>
      <c r="B13" t="s">
        <v>49</v>
      </c>
      <c r="C13" s="3">
        <v>0.17</v>
      </c>
      <c r="D13" s="3">
        <v>0.32</v>
      </c>
      <c r="E13" s="3">
        <v>0.01</v>
      </c>
      <c r="F13" s="3">
        <f t="shared" si="4"/>
        <v>0.5</v>
      </c>
      <c r="G13" s="5">
        <f t="shared" si="5"/>
        <v>16.643750000000001</v>
      </c>
      <c r="H13" s="10">
        <f t="shared" si="1"/>
        <v>0.17</v>
      </c>
      <c r="I13" s="10">
        <f t="shared" si="2"/>
        <v>0.29216000000000003</v>
      </c>
      <c r="J13" s="10">
        <f t="shared" si="3"/>
        <v>8.1700000000000002E-3</v>
      </c>
      <c r="K13" s="8">
        <f t="shared" si="6"/>
        <v>0.47033000000000003</v>
      </c>
      <c r="L13" s="8">
        <f t="shared" si="7"/>
        <v>15.656109875000002</v>
      </c>
      <c r="M13" s="20">
        <f t="shared" si="8"/>
        <v>27.398192281250004</v>
      </c>
      <c r="N13" s="18">
        <f t="shared" si="9"/>
        <v>27</v>
      </c>
      <c r="V13" s="2"/>
      <c r="Y13" t="str">
        <f t="shared" si="0"/>
        <v>CA-CHICO</v>
      </c>
      <c r="Z13" s="9" t="s">
        <v>46</v>
      </c>
      <c r="AA13" t="s">
        <v>47</v>
      </c>
      <c r="AB13">
        <v>55</v>
      </c>
      <c r="AC13" t="s">
        <v>50</v>
      </c>
      <c r="AD13">
        <v>1.014</v>
      </c>
      <c r="AE13">
        <v>1.093</v>
      </c>
      <c r="AF13">
        <v>0.56000000000000005</v>
      </c>
    </row>
    <row r="14" spans="1:32" x14ac:dyDescent="0.35">
      <c r="A14" s="1">
        <v>90474</v>
      </c>
      <c r="B14" t="s">
        <v>51</v>
      </c>
      <c r="C14" s="3">
        <v>0.15</v>
      </c>
      <c r="D14" s="3">
        <v>0.2</v>
      </c>
      <c r="E14" s="3">
        <v>0.01</v>
      </c>
      <c r="F14" s="3">
        <f t="shared" si="4"/>
        <v>0.36</v>
      </c>
      <c r="G14" s="5">
        <f t="shared" si="5"/>
        <v>11.983499999999999</v>
      </c>
      <c r="H14" s="10">
        <f t="shared" si="1"/>
        <v>0.15</v>
      </c>
      <c r="I14" s="10">
        <f t="shared" si="2"/>
        <v>0.18260000000000001</v>
      </c>
      <c r="J14" s="10">
        <f t="shared" si="3"/>
        <v>8.1700000000000002E-3</v>
      </c>
      <c r="K14" s="8">
        <f t="shared" si="6"/>
        <v>0.34077000000000002</v>
      </c>
      <c r="L14" s="8">
        <f t="shared" si="7"/>
        <v>11.343381375000002</v>
      </c>
      <c r="M14" s="20">
        <f t="shared" si="8"/>
        <v>19.850917406250002</v>
      </c>
      <c r="N14" s="18">
        <f t="shared" si="9"/>
        <v>20</v>
      </c>
      <c r="V14" s="2"/>
      <c r="Y14" t="str">
        <f t="shared" si="0"/>
        <v>CA-EL CENTRO</v>
      </c>
      <c r="Z14" s="9" t="s">
        <v>52</v>
      </c>
      <c r="AA14" t="s">
        <v>47</v>
      </c>
      <c r="AB14">
        <v>71</v>
      </c>
      <c r="AC14" t="s">
        <v>53</v>
      </c>
      <c r="AD14">
        <v>1.014</v>
      </c>
      <c r="AE14">
        <v>1.093</v>
      </c>
      <c r="AF14">
        <v>0.56999999999999995</v>
      </c>
    </row>
    <row r="15" spans="1:32" x14ac:dyDescent="0.35">
      <c r="A15" s="1">
        <v>90834</v>
      </c>
      <c r="B15" t="s">
        <v>54</v>
      </c>
      <c r="C15" s="3">
        <v>2.35</v>
      </c>
      <c r="D15" s="3">
        <v>0.69</v>
      </c>
      <c r="E15" s="3">
        <v>0.06</v>
      </c>
      <c r="F15" s="3">
        <f t="shared" si="4"/>
        <v>3.1</v>
      </c>
      <c r="G15" s="5">
        <f t="shared" si="5"/>
        <v>103.19125000000001</v>
      </c>
      <c r="H15" s="10">
        <f t="shared" si="1"/>
        <v>2.35</v>
      </c>
      <c r="I15" s="10">
        <f t="shared" si="2"/>
        <v>0.62997000000000003</v>
      </c>
      <c r="J15" s="10">
        <f t="shared" si="3"/>
        <v>4.9019999999999994E-2</v>
      </c>
      <c r="K15" s="8">
        <f t="shared" si="6"/>
        <v>3.0289900000000003</v>
      </c>
      <c r="L15" s="8">
        <f t="shared" si="7"/>
        <v>100.82750462500002</v>
      </c>
      <c r="M15" s="20">
        <f t="shared" si="8"/>
        <v>176.44813309375002</v>
      </c>
      <c r="N15" s="18">
        <f t="shared" si="9"/>
        <v>176</v>
      </c>
      <c r="V15" s="2"/>
      <c r="Y15" t="str">
        <f t="shared" si="0"/>
        <v>CA-FRESNO</v>
      </c>
      <c r="Z15" s="9" t="s">
        <v>46</v>
      </c>
      <c r="AA15" t="s">
        <v>47</v>
      </c>
      <c r="AB15">
        <v>56</v>
      </c>
      <c r="AC15" t="s">
        <v>55</v>
      </c>
      <c r="AD15">
        <v>1.014</v>
      </c>
      <c r="AE15">
        <v>1.093</v>
      </c>
      <c r="AF15">
        <v>0.56000000000000005</v>
      </c>
    </row>
    <row r="16" spans="1:32" x14ac:dyDescent="0.35">
      <c r="A16" s="1">
        <v>92551</v>
      </c>
      <c r="B16" t="s">
        <v>56</v>
      </c>
      <c r="C16" s="3">
        <v>0</v>
      </c>
      <c r="D16" s="3">
        <v>0.37</v>
      </c>
      <c r="E16" s="3">
        <v>0.01</v>
      </c>
      <c r="F16" s="3">
        <f t="shared" si="4"/>
        <v>0.38</v>
      </c>
      <c r="G16" s="5">
        <f t="shared" si="5"/>
        <v>12.64925</v>
      </c>
      <c r="H16" s="10">
        <f t="shared" si="1"/>
        <v>0</v>
      </c>
      <c r="I16" s="10">
        <f t="shared" si="2"/>
        <v>0.33781</v>
      </c>
      <c r="J16" s="10">
        <f t="shared" si="3"/>
        <v>8.1700000000000002E-3</v>
      </c>
      <c r="K16" s="8">
        <f t="shared" si="6"/>
        <v>0.34598000000000001</v>
      </c>
      <c r="L16" s="8">
        <f t="shared" si="7"/>
        <v>11.516809250000001</v>
      </c>
      <c r="M16" s="20">
        <f t="shared" si="8"/>
        <v>20.154416187500004</v>
      </c>
      <c r="N16" s="18">
        <f t="shared" si="9"/>
        <v>20</v>
      </c>
      <c r="V16" s="2"/>
      <c r="Y16" t="str">
        <f t="shared" si="0"/>
        <v>CA-HANFORD-CORCORAN</v>
      </c>
      <c r="Z16" s="9" t="s">
        <v>46</v>
      </c>
      <c r="AA16" t="s">
        <v>47</v>
      </c>
      <c r="AB16">
        <v>57</v>
      </c>
      <c r="AC16" t="s">
        <v>57</v>
      </c>
      <c r="AD16">
        <v>1.014</v>
      </c>
      <c r="AE16">
        <v>1.093</v>
      </c>
      <c r="AF16">
        <v>0.56000000000000005</v>
      </c>
    </row>
    <row r="17" spans="1:32" x14ac:dyDescent="0.35">
      <c r="A17" s="1">
        <v>92552</v>
      </c>
      <c r="B17" t="s">
        <v>58</v>
      </c>
      <c r="C17" s="3">
        <v>0</v>
      </c>
      <c r="D17" s="3">
        <v>1.1299999999999999</v>
      </c>
      <c r="E17" s="3">
        <v>0.01</v>
      </c>
      <c r="F17" s="3">
        <f t="shared" si="4"/>
        <v>1.1399999999999999</v>
      </c>
      <c r="G17" s="5">
        <f t="shared" si="5"/>
        <v>37.947749999999999</v>
      </c>
      <c r="H17" s="10">
        <f t="shared" si="1"/>
        <v>0</v>
      </c>
      <c r="I17" s="10">
        <f t="shared" si="2"/>
        <v>1.03169</v>
      </c>
      <c r="J17" s="10">
        <f t="shared" si="3"/>
        <v>8.1700000000000002E-3</v>
      </c>
      <c r="K17" s="8">
        <f t="shared" si="6"/>
        <v>1.03986</v>
      </c>
      <c r="L17" s="8">
        <f t="shared" si="7"/>
        <v>34.614339749999999</v>
      </c>
      <c r="M17" s="20">
        <f t="shared" si="8"/>
        <v>60.575094562499999</v>
      </c>
      <c r="N17" s="18">
        <f t="shared" si="9"/>
        <v>61</v>
      </c>
      <c r="V17" s="2"/>
      <c r="Y17" t="str">
        <f t="shared" si="0"/>
        <v>CA-LOS ANGELES-LONG BEACH-ANAHEIM (LOS ANGELES/ORANGE CNTY)</v>
      </c>
      <c r="Z17" s="9" t="s">
        <v>52</v>
      </c>
      <c r="AA17" t="s">
        <v>47</v>
      </c>
      <c r="AB17">
        <v>18</v>
      </c>
      <c r="AC17" t="s">
        <v>59</v>
      </c>
      <c r="AD17">
        <v>1.042</v>
      </c>
      <c r="AE17">
        <v>1.194</v>
      </c>
      <c r="AF17">
        <v>0.69</v>
      </c>
    </row>
    <row r="18" spans="1:32" x14ac:dyDescent="0.35">
      <c r="A18" s="1">
        <v>92587</v>
      </c>
      <c r="B18" t="s">
        <v>60</v>
      </c>
      <c r="C18" s="3">
        <v>0.35</v>
      </c>
      <c r="D18" s="3">
        <v>0.27</v>
      </c>
      <c r="E18" s="3">
        <v>0.02</v>
      </c>
      <c r="F18" s="3">
        <f t="shared" si="4"/>
        <v>0.64</v>
      </c>
      <c r="G18" s="5">
        <f t="shared" si="5"/>
        <v>21.304000000000002</v>
      </c>
      <c r="H18" s="10">
        <f t="shared" si="1"/>
        <v>0.35</v>
      </c>
      <c r="I18" s="10">
        <f t="shared" si="2"/>
        <v>0.24651000000000003</v>
      </c>
      <c r="J18" s="10">
        <f t="shared" si="3"/>
        <v>1.634E-2</v>
      </c>
      <c r="K18" s="8">
        <f t="shared" si="6"/>
        <v>0.61285000000000001</v>
      </c>
      <c r="L18" s="8">
        <f t="shared" si="7"/>
        <v>20.400244375</v>
      </c>
      <c r="M18" s="20">
        <f t="shared" si="8"/>
        <v>35.70042765625</v>
      </c>
      <c r="N18" s="18">
        <f t="shared" si="9"/>
        <v>36</v>
      </c>
      <c r="V18" s="2"/>
      <c r="Y18" t="str">
        <f t="shared" si="0"/>
        <v>CA-MADERA</v>
      </c>
      <c r="Z18" s="9" t="s">
        <v>46</v>
      </c>
      <c r="AA18" t="s">
        <v>47</v>
      </c>
      <c r="AB18">
        <v>58</v>
      </c>
      <c r="AC18" t="s">
        <v>61</v>
      </c>
      <c r="AD18">
        <v>1.014</v>
      </c>
      <c r="AE18">
        <v>1.093</v>
      </c>
      <c r="AF18">
        <v>0.56000000000000005</v>
      </c>
    </row>
    <row r="19" spans="1:32" x14ac:dyDescent="0.35">
      <c r="A19" s="1">
        <v>94640</v>
      </c>
      <c r="B19" t="s">
        <v>62</v>
      </c>
      <c r="C19" s="3">
        <v>0</v>
      </c>
      <c r="D19" s="3">
        <v>0.23</v>
      </c>
      <c r="E19" s="3">
        <v>0.01</v>
      </c>
      <c r="F19" s="3">
        <f t="shared" si="4"/>
        <v>0.24000000000000002</v>
      </c>
      <c r="G19" s="5">
        <f t="shared" si="5"/>
        <v>7.9890000000000008</v>
      </c>
      <c r="H19" s="10">
        <f t="shared" si="1"/>
        <v>0</v>
      </c>
      <c r="I19" s="10">
        <f t="shared" si="2"/>
        <v>0.20999000000000001</v>
      </c>
      <c r="J19" s="10">
        <f t="shared" si="3"/>
        <v>8.1700000000000002E-3</v>
      </c>
      <c r="K19" s="8">
        <f t="shared" si="6"/>
        <v>0.21816000000000002</v>
      </c>
      <c r="L19" s="8">
        <f t="shared" si="7"/>
        <v>7.2620010000000006</v>
      </c>
      <c r="M19" s="20">
        <f t="shared" si="8"/>
        <v>12.708501750000002</v>
      </c>
      <c r="N19" s="18">
        <f t="shared" si="9"/>
        <v>13</v>
      </c>
      <c r="V19" s="2"/>
      <c r="Y19" t="str">
        <f t="shared" si="0"/>
        <v>CA-MERCED</v>
      </c>
      <c r="Z19" s="9" t="s">
        <v>46</v>
      </c>
      <c r="AA19" t="s">
        <v>47</v>
      </c>
      <c r="AB19">
        <v>59</v>
      </c>
      <c r="AC19" t="s">
        <v>63</v>
      </c>
      <c r="AD19">
        <v>1.014</v>
      </c>
      <c r="AE19">
        <v>1.093</v>
      </c>
      <c r="AF19">
        <v>0.56000000000000005</v>
      </c>
    </row>
    <row r="20" spans="1:32" x14ac:dyDescent="0.35">
      <c r="A20" s="1">
        <v>94760</v>
      </c>
      <c r="B20" t="s">
        <v>64</v>
      </c>
      <c r="C20" s="3">
        <v>0</v>
      </c>
      <c r="D20" s="3">
        <v>7.0000000000000007E-2</v>
      </c>
      <c r="E20" s="3">
        <v>0.01</v>
      </c>
      <c r="F20" s="3">
        <f t="shared" si="4"/>
        <v>0.08</v>
      </c>
      <c r="G20" s="5">
        <f t="shared" si="5"/>
        <v>2.6630000000000003</v>
      </c>
      <c r="H20" s="10">
        <f t="shared" si="1"/>
        <v>0</v>
      </c>
      <c r="I20" s="10">
        <f t="shared" si="2"/>
        <v>6.3910000000000008E-2</v>
      </c>
      <c r="J20" s="10">
        <f t="shared" si="3"/>
        <v>8.1700000000000002E-3</v>
      </c>
      <c r="K20" s="8">
        <f t="shared" si="6"/>
        <v>7.2080000000000005E-2</v>
      </c>
      <c r="L20" s="8">
        <f t="shared" si="7"/>
        <v>2.3993630000000001</v>
      </c>
      <c r="M20" s="20">
        <f t="shared" si="8"/>
        <v>4.19888525</v>
      </c>
      <c r="N20" s="18">
        <f t="shared" si="9"/>
        <v>4</v>
      </c>
      <c r="V20" s="2"/>
      <c r="Y20" t="str">
        <f t="shared" si="0"/>
        <v>CA-MODESTO</v>
      </c>
      <c r="Z20" s="9" t="s">
        <v>46</v>
      </c>
      <c r="AA20" t="s">
        <v>47</v>
      </c>
      <c r="AB20">
        <v>60</v>
      </c>
      <c r="AC20" t="s">
        <v>65</v>
      </c>
      <c r="AD20">
        <v>1.014</v>
      </c>
      <c r="AE20">
        <v>1.093</v>
      </c>
      <c r="AF20">
        <v>0.56000000000000005</v>
      </c>
    </row>
    <row r="21" spans="1:32" x14ac:dyDescent="0.35">
      <c r="A21" s="1">
        <v>95004</v>
      </c>
      <c r="B21" t="s">
        <v>66</v>
      </c>
      <c r="C21" s="3">
        <v>0.01</v>
      </c>
      <c r="D21" s="3">
        <v>0.09</v>
      </c>
      <c r="E21" s="3">
        <v>0.01</v>
      </c>
      <c r="F21" s="3">
        <f t="shared" si="4"/>
        <v>0.10999999999999999</v>
      </c>
      <c r="G21" s="5">
        <f t="shared" si="5"/>
        <v>3.6616249999999999</v>
      </c>
      <c r="H21" s="10">
        <f t="shared" si="1"/>
        <v>0.01</v>
      </c>
      <c r="I21" s="10">
        <f t="shared" si="2"/>
        <v>8.2170000000000007E-2</v>
      </c>
      <c r="J21" s="10">
        <f t="shared" si="3"/>
        <v>8.1700000000000002E-3</v>
      </c>
      <c r="K21" s="8">
        <f t="shared" si="6"/>
        <v>0.10034</v>
      </c>
      <c r="L21" s="8">
        <f t="shared" si="7"/>
        <v>3.3400677500000002</v>
      </c>
      <c r="M21" s="20">
        <f t="shared" si="8"/>
        <v>5.8451185625000006</v>
      </c>
      <c r="N21" s="18">
        <f t="shared" si="9"/>
        <v>6</v>
      </c>
      <c r="V21" s="2"/>
      <c r="Y21" t="str">
        <f t="shared" si="0"/>
        <v>CA-NAPA</v>
      </c>
      <c r="Z21" s="9" t="s">
        <v>46</v>
      </c>
      <c r="AA21" t="s">
        <v>47</v>
      </c>
      <c r="AB21">
        <v>51</v>
      </c>
      <c r="AC21" t="s">
        <v>67</v>
      </c>
      <c r="AD21">
        <v>1.0580000000000001</v>
      </c>
      <c r="AE21">
        <v>1.31</v>
      </c>
      <c r="AF21">
        <v>0.52100000000000002</v>
      </c>
    </row>
    <row r="22" spans="1:32" x14ac:dyDescent="0.35">
      <c r="A22" s="1">
        <v>96110</v>
      </c>
      <c r="B22" t="s">
        <v>68</v>
      </c>
      <c r="C22" s="3">
        <v>0</v>
      </c>
      <c r="D22" s="3">
        <v>0.34</v>
      </c>
      <c r="E22" s="3">
        <v>0.01</v>
      </c>
      <c r="F22" s="3">
        <f t="shared" si="4"/>
        <v>0.35000000000000003</v>
      </c>
      <c r="G22" s="5">
        <f t="shared" si="5"/>
        <v>11.650625000000002</v>
      </c>
      <c r="H22" s="10">
        <f t="shared" si="1"/>
        <v>0</v>
      </c>
      <c r="I22" s="10">
        <f t="shared" si="2"/>
        <v>0.31042000000000003</v>
      </c>
      <c r="J22" s="10">
        <f t="shared" si="3"/>
        <v>8.1700000000000002E-3</v>
      </c>
      <c r="K22" s="8">
        <f t="shared" si="6"/>
        <v>0.31859000000000004</v>
      </c>
      <c r="L22" s="8">
        <f t="shared" si="7"/>
        <v>10.605064625000002</v>
      </c>
      <c r="M22" s="20">
        <f t="shared" si="8"/>
        <v>18.558863093750006</v>
      </c>
      <c r="N22" s="18">
        <f t="shared" si="9"/>
        <v>19</v>
      </c>
      <c r="V22" s="2"/>
      <c r="Y22" t="str">
        <f t="shared" si="0"/>
        <v>CA-OXNARD-THOUSAND OAKS-VENTURA</v>
      </c>
      <c r="Z22" s="9" t="s">
        <v>52</v>
      </c>
      <c r="AA22" t="s">
        <v>47</v>
      </c>
      <c r="AB22">
        <v>17</v>
      </c>
      <c r="AC22" t="s">
        <v>69</v>
      </c>
      <c r="AD22">
        <v>1.026</v>
      </c>
      <c r="AE22">
        <v>1.1830000000000001</v>
      </c>
      <c r="AF22">
        <v>0.65100000000000002</v>
      </c>
    </row>
    <row r="23" spans="1:32" x14ac:dyDescent="0.35">
      <c r="A23" s="1">
        <v>96127</v>
      </c>
      <c r="B23" t="s">
        <v>70</v>
      </c>
      <c r="C23" s="3">
        <v>0</v>
      </c>
      <c r="D23" s="3">
        <v>0.13</v>
      </c>
      <c r="E23" s="3">
        <v>0.01</v>
      </c>
      <c r="F23" s="3">
        <f t="shared" si="4"/>
        <v>0.14000000000000001</v>
      </c>
      <c r="G23" s="5">
        <f t="shared" si="5"/>
        <v>4.6602500000000004</v>
      </c>
      <c r="H23" s="10">
        <f t="shared" si="1"/>
        <v>0</v>
      </c>
      <c r="I23" s="10">
        <f t="shared" si="2"/>
        <v>0.11869</v>
      </c>
      <c r="J23" s="10">
        <f t="shared" si="3"/>
        <v>8.1700000000000002E-3</v>
      </c>
      <c r="K23" s="8">
        <f t="shared" si="6"/>
        <v>0.12686</v>
      </c>
      <c r="L23" s="8">
        <f t="shared" si="7"/>
        <v>4.2228522499999999</v>
      </c>
      <c r="M23" s="20">
        <f t="shared" si="8"/>
        <v>7.3899914375</v>
      </c>
      <c r="N23" s="18">
        <f t="shared" si="9"/>
        <v>7</v>
      </c>
      <c r="V23" s="2"/>
      <c r="Y23" t="str">
        <f t="shared" si="0"/>
        <v>CA-REDDING</v>
      </c>
      <c r="Z23" s="9" t="s">
        <v>46</v>
      </c>
      <c r="AA23" t="s">
        <v>47</v>
      </c>
      <c r="AB23">
        <v>61</v>
      </c>
      <c r="AC23" t="s">
        <v>71</v>
      </c>
      <c r="AD23">
        <v>1.014</v>
      </c>
      <c r="AE23">
        <v>1.093</v>
      </c>
      <c r="AF23">
        <v>0.56000000000000005</v>
      </c>
    </row>
    <row r="24" spans="1:32" x14ac:dyDescent="0.35">
      <c r="A24" s="1">
        <v>96160</v>
      </c>
      <c r="B24" t="s">
        <v>72</v>
      </c>
      <c r="C24" s="3">
        <v>0</v>
      </c>
      <c r="D24" s="3">
        <v>0.09</v>
      </c>
      <c r="E24" s="3">
        <v>0</v>
      </c>
      <c r="F24" s="3">
        <f t="shared" si="4"/>
        <v>0.09</v>
      </c>
      <c r="G24" s="5">
        <f t="shared" si="5"/>
        <v>2.9958749999999998</v>
      </c>
      <c r="H24" s="10">
        <f t="shared" si="1"/>
        <v>0</v>
      </c>
      <c r="I24" s="10">
        <f t="shared" si="2"/>
        <v>8.2170000000000007E-2</v>
      </c>
      <c r="J24" s="10">
        <f t="shared" si="3"/>
        <v>0</v>
      </c>
      <c r="K24" s="8">
        <f t="shared" si="6"/>
        <v>8.2170000000000007E-2</v>
      </c>
      <c r="L24" s="8">
        <f t="shared" si="7"/>
        <v>2.7352338750000005</v>
      </c>
      <c r="M24" s="20">
        <f t="shared" si="8"/>
        <v>4.7866592812500013</v>
      </c>
      <c r="N24" s="18">
        <f t="shared" si="9"/>
        <v>5</v>
      </c>
      <c r="V24" s="2"/>
      <c r="Y24" t="str">
        <f t="shared" si="0"/>
        <v>CA-RIVERSIDE-SAN BERNARDINO-ONTARIO</v>
      </c>
      <c r="Z24" s="9" t="s">
        <v>46</v>
      </c>
      <c r="AA24" t="s">
        <v>47</v>
      </c>
      <c r="AB24">
        <v>62</v>
      </c>
      <c r="AC24" t="s">
        <v>73</v>
      </c>
      <c r="AD24">
        <v>1.014</v>
      </c>
      <c r="AE24">
        <v>1.093</v>
      </c>
      <c r="AF24">
        <v>0.89200000000000002</v>
      </c>
    </row>
    <row r="25" spans="1:32" x14ac:dyDescent="0.35">
      <c r="A25" s="1">
        <v>96161</v>
      </c>
      <c r="B25" t="s">
        <v>74</v>
      </c>
      <c r="C25" s="3">
        <v>0</v>
      </c>
      <c r="D25" s="3">
        <v>0.09</v>
      </c>
      <c r="E25" s="3">
        <v>0</v>
      </c>
      <c r="F25" s="3">
        <f t="shared" si="4"/>
        <v>0.09</v>
      </c>
      <c r="G25" s="5">
        <f t="shared" si="5"/>
        <v>2.9958749999999998</v>
      </c>
      <c r="H25" s="10">
        <f t="shared" si="1"/>
        <v>0</v>
      </c>
      <c r="I25" s="10">
        <f t="shared" si="2"/>
        <v>8.2170000000000007E-2</v>
      </c>
      <c r="J25" s="10">
        <f t="shared" si="3"/>
        <v>0</v>
      </c>
      <c r="K25" s="8">
        <f t="shared" si="6"/>
        <v>8.2170000000000007E-2</v>
      </c>
      <c r="L25" s="8">
        <f t="shared" si="7"/>
        <v>2.7352338750000005</v>
      </c>
      <c r="M25" s="20">
        <f t="shared" si="8"/>
        <v>4.7866592812500013</v>
      </c>
      <c r="N25" s="18">
        <f t="shared" si="9"/>
        <v>5</v>
      </c>
      <c r="V25" s="2"/>
      <c r="Y25" t="str">
        <f t="shared" si="0"/>
        <v>CA-SACRAMENTO-ROSEVILLE-FOLSOM</v>
      </c>
      <c r="Z25" s="9" t="s">
        <v>46</v>
      </c>
      <c r="AA25" t="s">
        <v>47</v>
      </c>
      <c r="AB25">
        <v>63</v>
      </c>
      <c r="AC25" t="s">
        <v>75</v>
      </c>
      <c r="AD25">
        <v>1.034</v>
      </c>
      <c r="AE25">
        <v>1.1559999999999999</v>
      </c>
      <c r="AF25">
        <v>0.56000000000000005</v>
      </c>
    </row>
    <row r="26" spans="1:32" x14ac:dyDescent="0.35">
      <c r="A26" s="1">
        <v>96372</v>
      </c>
      <c r="B26" t="s">
        <v>76</v>
      </c>
      <c r="C26" s="3">
        <v>0.17</v>
      </c>
      <c r="D26" s="3">
        <v>0.25</v>
      </c>
      <c r="E26" s="3">
        <v>0.01</v>
      </c>
      <c r="F26" s="3">
        <f t="shared" si="4"/>
        <v>0.43000000000000005</v>
      </c>
      <c r="G26" s="5">
        <f t="shared" si="5"/>
        <v>14.313625000000002</v>
      </c>
      <c r="H26" s="10">
        <f t="shared" si="1"/>
        <v>0.17</v>
      </c>
      <c r="I26" s="10">
        <f t="shared" si="2"/>
        <v>0.22825000000000001</v>
      </c>
      <c r="J26" s="10">
        <f t="shared" si="3"/>
        <v>8.1700000000000002E-3</v>
      </c>
      <c r="K26" s="8">
        <f t="shared" si="6"/>
        <v>0.40642</v>
      </c>
      <c r="L26" s="8">
        <f t="shared" si="7"/>
        <v>13.52870575</v>
      </c>
      <c r="M26" s="20">
        <f t="shared" si="8"/>
        <v>23.675235062500001</v>
      </c>
      <c r="N26" s="18">
        <f t="shared" si="9"/>
        <v>24</v>
      </c>
      <c r="V26" s="2"/>
      <c r="Y26" t="str">
        <f t="shared" si="0"/>
        <v>CA-SALINAS</v>
      </c>
      <c r="Z26" s="9" t="s">
        <v>46</v>
      </c>
      <c r="AA26" t="s">
        <v>47</v>
      </c>
      <c r="AB26">
        <v>64</v>
      </c>
      <c r="AC26" t="s">
        <v>77</v>
      </c>
      <c r="AD26">
        <v>1.0349999999999999</v>
      </c>
      <c r="AE26">
        <v>1.165</v>
      </c>
      <c r="AF26">
        <v>0.56000000000000005</v>
      </c>
    </row>
    <row r="27" spans="1:32" x14ac:dyDescent="0.35">
      <c r="A27" s="1">
        <v>97802</v>
      </c>
      <c r="B27" t="s">
        <v>78</v>
      </c>
      <c r="C27" s="3">
        <v>0.53</v>
      </c>
      <c r="D27" s="3">
        <v>0.55000000000000004</v>
      </c>
      <c r="E27" s="3">
        <v>0.01</v>
      </c>
      <c r="F27" s="3">
        <f t="shared" si="4"/>
        <v>1.0900000000000001</v>
      </c>
      <c r="G27" s="5">
        <f t="shared" si="5"/>
        <v>36.283375000000007</v>
      </c>
      <c r="H27" s="10">
        <f t="shared" si="1"/>
        <v>0.53</v>
      </c>
      <c r="I27" s="10">
        <f t="shared" si="2"/>
        <v>0.5021500000000001</v>
      </c>
      <c r="J27" s="10">
        <f t="shared" si="3"/>
        <v>8.1700000000000002E-3</v>
      </c>
      <c r="K27" s="8">
        <f t="shared" si="6"/>
        <v>1.0403200000000001</v>
      </c>
      <c r="L27" s="8">
        <f t="shared" si="7"/>
        <v>34.629652000000007</v>
      </c>
      <c r="M27" s="20">
        <f t="shared" si="8"/>
        <v>60.601891000000009</v>
      </c>
      <c r="N27" s="18">
        <f t="shared" si="9"/>
        <v>61</v>
      </c>
      <c r="V27" s="2"/>
      <c r="Y27" t="str">
        <f t="shared" si="0"/>
        <v>CA-SAN DIEGO-CHULA VISTA-CARLSBAD</v>
      </c>
      <c r="Z27" s="9" t="s">
        <v>52</v>
      </c>
      <c r="AA27" t="s">
        <v>47</v>
      </c>
      <c r="AB27">
        <v>72</v>
      </c>
      <c r="AC27" t="s">
        <v>79</v>
      </c>
      <c r="AD27">
        <v>1.028</v>
      </c>
      <c r="AE27">
        <v>1.1910000000000001</v>
      </c>
      <c r="AF27">
        <v>0.57199999999999995</v>
      </c>
    </row>
    <row r="28" spans="1:32" x14ac:dyDescent="0.35">
      <c r="A28" s="1">
        <v>99051</v>
      </c>
      <c r="B28" t="s">
        <v>80</v>
      </c>
      <c r="C28" s="3">
        <v>0</v>
      </c>
      <c r="D28" s="3">
        <v>0</v>
      </c>
      <c r="E28" s="3">
        <v>0</v>
      </c>
      <c r="F28" s="3">
        <f t="shared" si="4"/>
        <v>0</v>
      </c>
      <c r="G28" s="5">
        <f t="shared" si="5"/>
        <v>0</v>
      </c>
      <c r="H28" s="10">
        <f t="shared" si="1"/>
        <v>0</v>
      </c>
      <c r="I28" s="10">
        <f t="shared" si="2"/>
        <v>0</v>
      </c>
      <c r="J28" s="10">
        <f t="shared" si="3"/>
        <v>0</v>
      </c>
      <c r="K28" s="8">
        <f t="shared" si="6"/>
        <v>0</v>
      </c>
      <c r="L28" s="8">
        <f t="shared" si="7"/>
        <v>0</v>
      </c>
      <c r="M28" s="20">
        <f t="shared" si="8"/>
        <v>0</v>
      </c>
      <c r="N28" s="18">
        <f t="shared" si="9"/>
        <v>0</v>
      </c>
      <c r="V28" s="2"/>
      <c r="Y28" t="str">
        <f t="shared" si="0"/>
        <v>CA-SAN FRANCISCO-OAKLAND-BERKELEY (SAN FRANCISCO/SAN MATEO/ALAMEDA/CONTRA COSTA CNTY)</v>
      </c>
      <c r="Z28" s="9" t="s">
        <v>46</v>
      </c>
      <c r="AA28" t="s">
        <v>47</v>
      </c>
      <c r="AB28" s="9" t="s">
        <v>81</v>
      </c>
      <c r="AC28" t="s">
        <v>82</v>
      </c>
      <c r="AD28">
        <v>1.0880000000000001</v>
      </c>
      <c r="AE28">
        <v>1.419</v>
      </c>
      <c r="AF28">
        <v>0.44500000000000001</v>
      </c>
    </row>
    <row r="29" spans="1:32" x14ac:dyDescent="0.35">
      <c r="A29" s="1">
        <v>99173</v>
      </c>
      <c r="B29" t="s">
        <v>83</v>
      </c>
      <c r="C29" s="3">
        <v>0</v>
      </c>
      <c r="D29" s="3">
        <v>0.09</v>
      </c>
      <c r="E29" s="3">
        <v>0.01</v>
      </c>
      <c r="F29" s="3">
        <f t="shared" si="4"/>
        <v>9.9999999999999992E-2</v>
      </c>
      <c r="G29" s="5">
        <f t="shared" si="5"/>
        <v>3.3287499999999999</v>
      </c>
      <c r="H29" s="10">
        <f t="shared" si="1"/>
        <v>0</v>
      </c>
      <c r="I29" s="10">
        <f t="shared" si="2"/>
        <v>8.2170000000000007E-2</v>
      </c>
      <c r="J29" s="10">
        <f t="shared" si="3"/>
        <v>8.1700000000000002E-3</v>
      </c>
      <c r="K29" s="8">
        <f t="shared" si="6"/>
        <v>9.0340000000000004E-2</v>
      </c>
      <c r="L29" s="8">
        <f t="shared" si="7"/>
        <v>3.0071927500000002</v>
      </c>
      <c r="M29" s="20">
        <f t="shared" si="8"/>
        <v>5.2625873125</v>
      </c>
      <c r="N29" s="18">
        <f t="shared" si="9"/>
        <v>5</v>
      </c>
      <c r="V29" s="2"/>
      <c r="Y29" t="str">
        <f t="shared" si="0"/>
        <v>CA-SAN FRANCISCO-OAKLAND-BERKELEY (MARIN CNTY)</v>
      </c>
      <c r="Z29" s="9" t="s">
        <v>46</v>
      </c>
      <c r="AA29" t="s">
        <v>47</v>
      </c>
      <c r="AB29">
        <v>52</v>
      </c>
      <c r="AC29" t="s">
        <v>84</v>
      </c>
      <c r="AD29">
        <v>1.0880000000000001</v>
      </c>
      <c r="AE29">
        <v>1.419</v>
      </c>
      <c r="AF29">
        <v>0.47</v>
      </c>
    </row>
    <row r="30" spans="1:32" x14ac:dyDescent="0.35">
      <c r="A30" s="1">
        <v>99174</v>
      </c>
      <c r="B30" t="s">
        <v>85</v>
      </c>
      <c r="C30" s="3">
        <v>0</v>
      </c>
      <c r="D30" s="3">
        <v>0.18</v>
      </c>
      <c r="E30" s="3">
        <v>0.01</v>
      </c>
      <c r="F30" s="3">
        <f t="shared" si="4"/>
        <v>0.19</v>
      </c>
      <c r="G30" s="5">
        <f t="shared" si="5"/>
        <v>6.3246250000000002</v>
      </c>
      <c r="H30" s="10">
        <f t="shared" si="1"/>
        <v>0</v>
      </c>
      <c r="I30" s="10">
        <f t="shared" si="2"/>
        <v>0.16434000000000001</v>
      </c>
      <c r="J30" s="10">
        <f t="shared" si="3"/>
        <v>8.1700000000000002E-3</v>
      </c>
      <c r="K30" s="8">
        <f t="shared" si="6"/>
        <v>0.17251000000000002</v>
      </c>
      <c r="L30" s="8">
        <f t="shared" si="7"/>
        <v>5.7424266250000011</v>
      </c>
      <c r="M30" s="20">
        <f t="shared" si="8"/>
        <v>10.049246593750002</v>
      </c>
      <c r="N30" s="18">
        <f t="shared" si="9"/>
        <v>10</v>
      </c>
      <c r="V30" s="2"/>
      <c r="Y30" t="str">
        <f t="shared" si="0"/>
        <v>CA-SAN JOSE-SUNNYVALE-SANTA CLARA (SAN BENITO CNTY)</v>
      </c>
      <c r="Z30" s="9" t="s">
        <v>46</v>
      </c>
      <c r="AA30" t="s">
        <v>47</v>
      </c>
      <c r="AB30">
        <v>65</v>
      </c>
      <c r="AC30" t="s">
        <v>86</v>
      </c>
      <c r="AD30">
        <v>1.1000000000000001</v>
      </c>
      <c r="AE30">
        <v>1.4350000000000001</v>
      </c>
      <c r="AF30">
        <v>0.56000000000000005</v>
      </c>
    </row>
    <row r="31" spans="1:32" x14ac:dyDescent="0.35">
      <c r="A31" s="1">
        <v>99177</v>
      </c>
      <c r="B31" t="s">
        <v>85</v>
      </c>
      <c r="C31" s="3">
        <v>0</v>
      </c>
      <c r="D31" s="3">
        <v>0.14000000000000001</v>
      </c>
      <c r="E31" s="3">
        <v>0.01</v>
      </c>
      <c r="F31" s="3">
        <f t="shared" si="4"/>
        <v>0.15000000000000002</v>
      </c>
      <c r="G31" s="5">
        <f t="shared" si="5"/>
        <v>4.9931250000000009</v>
      </c>
      <c r="H31" s="10">
        <f t="shared" si="1"/>
        <v>0</v>
      </c>
      <c r="I31" s="10">
        <f t="shared" si="2"/>
        <v>0.12782000000000002</v>
      </c>
      <c r="J31" s="10">
        <f t="shared" si="3"/>
        <v>8.1700000000000002E-3</v>
      </c>
      <c r="K31" s="8">
        <f t="shared" si="6"/>
        <v>0.13599000000000003</v>
      </c>
      <c r="L31" s="8">
        <f t="shared" si="7"/>
        <v>4.526767125000001</v>
      </c>
      <c r="M31" s="20">
        <f t="shared" si="8"/>
        <v>7.9218424687500022</v>
      </c>
      <c r="N31" s="18">
        <f t="shared" si="9"/>
        <v>8</v>
      </c>
      <c r="V31" s="2"/>
      <c r="Y31" t="str">
        <f t="shared" si="0"/>
        <v>CA-SAN LUIS OBISPO-PASO ROBLES</v>
      </c>
      <c r="Z31" s="9" t="s">
        <v>52</v>
      </c>
      <c r="AA31" t="s">
        <v>47</v>
      </c>
      <c r="AB31">
        <v>73</v>
      </c>
      <c r="AC31" t="s">
        <v>87</v>
      </c>
      <c r="AD31">
        <v>1.014</v>
      </c>
      <c r="AE31">
        <v>1.1319999999999999</v>
      </c>
      <c r="AF31">
        <v>0.56000000000000005</v>
      </c>
    </row>
    <row r="32" spans="1:32" x14ac:dyDescent="0.35">
      <c r="A32" s="1">
        <v>99188</v>
      </c>
      <c r="B32" t="s">
        <v>88</v>
      </c>
      <c r="C32" s="3">
        <v>0.2</v>
      </c>
      <c r="D32" s="3">
        <v>0.14000000000000001</v>
      </c>
      <c r="E32" s="3">
        <v>0.01</v>
      </c>
      <c r="F32" s="3">
        <f t="shared" si="4"/>
        <v>0.35000000000000003</v>
      </c>
      <c r="G32" s="5">
        <f t="shared" si="5"/>
        <v>11.650625000000002</v>
      </c>
      <c r="H32" s="10">
        <f t="shared" si="1"/>
        <v>0.2</v>
      </c>
      <c r="I32" s="10">
        <f t="shared" si="2"/>
        <v>0.12782000000000002</v>
      </c>
      <c r="J32" s="10">
        <f t="shared" si="3"/>
        <v>8.1700000000000002E-3</v>
      </c>
      <c r="K32" s="8">
        <f t="shared" si="6"/>
        <v>0.33599000000000001</v>
      </c>
      <c r="L32" s="8">
        <f t="shared" si="7"/>
        <v>11.184267125000002</v>
      </c>
      <c r="M32" s="20">
        <f t="shared" si="8"/>
        <v>19.572467468750002</v>
      </c>
      <c r="N32" s="18">
        <f t="shared" si="9"/>
        <v>20</v>
      </c>
      <c r="V32" s="2"/>
      <c r="Y32" t="str">
        <f t="shared" si="0"/>
        <v>CA-SAN JOSE-SUNNYVALE-SANTA CLARA (SANTA CLARA CNTY)</v>
      </c>
      <c r="Z32" s="9" t="s">
        <v>46</v>
      </c>
      <c r="AA32" t="s">
        <v>47</v>
      </c>
      <c r="AB32" s="9" t="s">
        <v>89</v>
      </c>
      <c r="AC32" t="s">
        <v>90</v>
      </c>
      <c r="AD32">
        <v>1.1000000000000001</v>
      </c>
      <c r="AE32">
        <v>1.4350000000000001</v>
      </c>
      <c r="AF32">
        <v>0.42</v>
      </c>
    </row>
    <row r="33" spans="1:32" x14ac:dyDescent="0.35">
      <c r="A33" s="1">
        <v>99203</v>
      </c>
      <c r="B33" t="s">
        <v>91</v>
      </c>
      <c r="C33" s="3">
        <v>1.6</v>
      </c>
      <c r="D33" s="3">
        <v>1.59</v>
      </c>
      <c r="E33" s="3">
        <v>0.16</v>
      </c>
      <c r="F33" s="3">
        <f t="shared" si="4"/>
        <v>3.3500000000000005</v>
      </c>
      <c r="G33" s="5">
        <f t="shared" si="5"/>
        <v>111.51312500000002</v>
      </c>
      <c r="H33" s="10">
        <f t="shared" si="1"/>
        <v>1.6</v>
      </c>
      <c r="I33" s="10">
        <f t="shared" si="2"/>
        <v>1.45167</v>
      </c>
      <c r="J33" s="10">
        <f t="shared" si="3"/>
        <v>0.13072</v>
      </c>
      <c r="K33" s="8">
        <f t="shared" si="6"/>
        <v>3.1823899999999998</v>
      </c>
      <c r="L33" s="8">
        <f t="shared" si="7"/>
        <v>105.933807125</v>
      </c>
      <c r="M33" s="20">
        <f t="shared" si="8"/>
        <v>185.38416246874999</v>
      </c>
      <c r="N33" s="18">
        <f t="shared" si="9"/>
        <v>185</v>
      </c>
      <c r="V33" s="2"/>
      <c r="Y33" t="str">
        <f t="shared" si="0"/>
        <v>CA-SANTA CRUZ-WATSONVILLE</v>
      </c>
      <c r="Z33" s="9" t="s">
        <v>46</v>
      </c>
      <c r="AA33" t="s">
        <v>47</v>
      </c>
      <c r="AB33">
        <v>66</v>
      </c>
      <c r="AC33" t="s">
        <v>92</v>
      </c>
      <c r="AD33">
        <v>1.0169999999999999</v>
      </c>
      <c r="AE33">
        <v>1.2090000000000001</v>
      </c>
      <c r="AF33">
        <v>0.56000000000000005</v>
      </c>
    </row>
    <row r="34" spans="1:32" x14ac:dyDescent="0.35">
      <c r="A34" s="1">
        <v>99211</v>
      </c>
      <c r="B34" t="s">
        <v>93</v>
      </c>
      <c r="C34" s="3">
        <v>0.18</v>
      </c>
      <c r="D34" s="3">
        <v>0.51</v>
      </c>
      <c r="E34" s="3">
        <v>0.01</v>
      </c>
      <c r="F34" s="3">
        <f t="shared" si="4"/>
        <v>0.7</v>
      </c>
      <c r="G34" s="5">
        <f t="shared" si="5"/>
        <v>23.30125</v>
      </c>
      <c r="H34" s="10">
        <f t="shared" si="1"/>
        <v>0.18</v>
      </c>
      <c r="I34" s="10">
        <f t="shared" si="2"/>
        <v>0.46563000000000004</v>
      </c>
      <c r="J34" s="10">
        <f t="shared" si="3"/>
        <v>8.1700000000000002E-3</v>
      </c>
      <c r="K34" s="8">
        <f t="shared" si="6"/>
        <v>0.65380000000000005</v>
      </c>
      <c r="L34" s="8">
        <f t="shared" si="7"/>
        <v>21.763367500000001</v>
      </c>
      <c r="M34" s="20">
        <f t="shared" si="8"/>
        <v>38.085893124999998</v>
      </c>
      <c r="N34" s="18">
        <f t="shared" si="9"/>
        <v>38</v>
      </c>
      <c r="V34" s="2"/>
      <c r="Y34" t="str">
        <f t="shared" si="0"/>
        <v>CA-SANTA MARIA-SANTA BARBARA</v>
      </c>
      <c r="Z34" s="9" t="s">
        <v>52</v>
      </c>
      <c r="AA34" t="s">
        <v>47</v>
      </c>
      <c r="AB34">
        <v>74</v>
      </c>
      <c r="AC34" t="s">
        <v>94</v>
      </c>
      <c r="AD34">
        <v>1.022</v>
      </c>
      <c r="AE34">
        <v>1.175</v>
      </c>
      <c r="AF34">
        <v>0.56000000000000005</v>
      </c>
    </row>
    <row r="35" spans="1:32" x14ac:dyDescent="0.35">
      <c r="A35" s="1">
        <v>99212</v>
      </c>
      <c r="B35" t="s">
        <v>95</v>
      </c>
      <c r="C35" s="3">
        <v>0.7</v>
      </c>
      <c r="D35" s="3">
        <v>0.94</v>
      </c>
      <c r="E35" s="3">
        <v>0.06</v>
      </c>
      <c r="F35" s="3">
        <f t="shared" si="4"/>
        <v>1.7</v>
      </c>
      <c r="G35" s="5">
        <f t="shared" si="5"/>
        <v>56.588749999999997</v>
      </c>
      <c r="H35" s="10">
        <f t="shared" si="1"/>
        <v>0.7</v>
      </c>
      <c r="I35" s="10">
        <f t="shared" si="2"/>
        <v>0.85821999999999998</v>
      </c>
      <c r="J35" s="10">
        <f t="shared" si="3"/>
        <v>4.9019999999999994E-2</v>
      </c>
      <c r="K35" s="8">
        <f t="shared" si="6"/>
        <v>1.60724</v>
      </c>
      <c r="L35" s="8">
        <f t="shared" si="7"/>
        <v>53.501001500000001</v>
      </c>
      <c r="M35" s="20">
        <f t="shared" si="8"/>
        <v>93.626752624999995</v>
      </c>
      <c r="N35" s="18">
        <f t="shared" si="9"/>
        <v>94</v>
      </c>
      <c r="V35" s="2"/>
      <c r="Z35" s="9"/>
    </row>
    <row r="36" spans="1:32" x14ac:dyDescent="0.35">
      <c r="A36" s="1">
        <v>99213</v>
      </c>
      <c r="B36" t="s">
        <v>96</v>
      </c>
      <c r="C36" s="3">
        <v>1.3</v>
      </c>
      <c r="D36" s="3">
        <v>1.33</v>
      </c>
      <c r="E36" s="3">
        <v>0.1</v>
      </c>
      <c r="F36" s="3">
        <f t="shared" si="4"/>
        <v>2.73</v>
      </c>
      <c r="G36" s="5">
        <f t="shared" si="5"/>
        <v>90.874875000000003</v>
      </c>
      <c r="H36" s="10">
        <f t="shared" si="1"/>
        <v>1.3</v>
      </c>
      <c r="I36" s="10">
        <f t="shared" si="2"/>
        <v>1.2142900000000001</v>
      </c>
      <c r="J36" s="10">
        <f t="shared" si="3"/>
        <v>8.1699999999999995E-2</v>
      </c>
      <c r="K36" s="8">
        <f t="shared" si="6"/>
        <v>2.5959900000000005</v>
      </c>
      <c r="L36" s="8">
        <f t="shared" si="7"/>
        <v>86.414017125000015</v>
      </c>
      <c r="M36" s="20">
        <f t="shared" si="8"/>
        <v>151.22452996875003</v>
      </c>
      <c r="N36" s="18">
        <f t="shared" si="9"/>
        <v>151</v>
      </c>
      <c r="V36" s="2"/>
      <c r="Y36" t="str">
        <f>AA36&amp;"-"&amp;AC36</f>
        <v>CA-SANTA ROSA-PETALUMA</v>
      </c>
      <c r="Z36" s="9" t="s">
        <v>46</v>
      </c>
      <c r="AA36" t="s">
        <v>47</v>
      </c>
      <c r="AB36">
        <v>67</v>
      </c>
      <c r="AC36" t="s">
        <v>97</v>
      </c>
      <c r="AD36">
        <v>1.0269999999999999</v>
      </c>
      <c r="AE36">
        <v>1.232</v>
      </c>
      <c r="AF36">
        <v>0.56000000000000005</v>
      </c>
    </row>
    <row r="37" spans="1:32" x14ac:dyDescent="0.35">
      <c r="A37" s="1">
        <v>99214</v>
      </c>
      <c r="B37" t="s">
        <v>98</v>
      </c>
      <c r="C37" s="3">
        <v>1.92</v>
      </c>
      <c r="D37" s="3">
        <v>1.79</v>
      </c>
      <c r="E37" s="3">
        <v>0.14000000000000001</v>
      </c>
      <c r="F37" s="3">
        <f t="shared" si="4"/>
        <v>3.85</v>
      </c>
      <c r="G37" s="5">
        <f t="shared" si="5"/>
        <v>128.15687500000001</v>
      </c>
      <c r="H37" s="10">
        <f t="shared" si="1"/>
        <v>1.92</v>
      </c>
      <c r="I37" s="10">
        <f t="shared" si="2"/>
        <v>1.6342700000000001</v>
      </c>
      <c r="J37" s="10">
        <f t="shared" si="3"/>
        <v>0.11438000000000001</v>
      </c>
      <c r="K37" s="8">
        <f t="shared" si="6"/>
        <v>3.66865</v>
      </c>
      <c r="L37" s="8">
        <f t="shared" si="7"/>
        <v>122.120186875</v>
      </c>
      <c r="M37" s="20">
        <f t="shared" si="8"/>
        <v>213.71032703125002</v>
      </c>
      <c r="N37" s="18">
        <f t="shared" si="9"/>
        <v>214</v>
      </c>
      <c r="V37" s="2"/>
      <c r="Y37" t="str">
        <f>AA37&amp;"-"&amp;AC37</f>
        <v>CA-STOCKTON</v>
      </c>
      <c r="Z37" s="9" t="s">
        <v>46</v>
      </c>
      <c r="AA37" t="s">
        <v>47</v>
      </c>
      <c r="AB37">
        <v>68</v>
      </c>
      <c r="AC37" t="s">
        <v>99</v>
      </c>
      <c r="AD37">
        <v>1.014</v>
      </c>
      <c r="AE37">
        <v>1.093</v>
      </c>
      <c r="AF37">
        <v>0.56000000000000005</v>
      </c>
    </row>
    <row r="38" spans="1:32" x14ac:dyDescent="0.35">
      <c r="A38" s="1">
        <v>99215</v>
      </c>
      <c r="B38" t="s">
        <v>100</v>
      </c>
      <c r="C38" s="3">
        <v>2.8</v>
      </c>
      <c r="D38" s="3">
        <v>2.4</v>
      </c>
      <c r="E38" s="3">
        <v>0.22</v>
      </c>
      <c r="F38" s="3">
        <f t="shared" si="4"/>
        <v>5.419999999999999</v>
      </c>
      <c r="G38" s="5">
        <f t="shared" si="5"/>
        <v>180.41824999999997</v>
      </c>
      <c r="H38" s="10">
        <f t="shared" si="1"/>
        <v>2.8</v>
      </c>
      <c r="I38" s="10">
        <f t="shared" si="2"/>
        <v>2.1911999999999998</v>
      </c>
      <c r="J38" s="10">
        <f t="shared" si="3"/>
        <v>0.17973999999999998</v>
      </c>
      <c r="K38" s="8">
        <f t="shared" si="6"/>
        <v>5.1709399999999999</v>
      </c>
      <c r="L38" s="8">
        <f t="shared" si="7"/>
        <v>172.12766525000001</v>
      </c>
      <c r="M38" s="20">
        <f t="shared" si="8"/>
        <v>301.2234141875</v>
      </c>
      <c r="N38" s="18">
        <f t="shared" si="9"/>
        <v>301</v>
      </c>
      <c r="V38" s="2"/>
      <c r="Y38" t="str">
        <f>AA38&amp;"-"&amp;AC38</f>
        <v>CA-VALLEJO</v>
      </c>
      <c r="Z38" s="9" t="s">
        <v>46</v>
      </c>
      <c r="AA38" t="s">
        <v>47</v>
      </c>
      <c r="AB38">
        <v>53</v>
      </c>
      <c r="AC38" t="s">
        <v>101</v>
      </c>
      <c r="AD38">
        <v>1.0580000000000001</v>
      </c>
      <c r="AE38">
        <v>1.31</v>
      </c>
      <c r="AF38">
        <v>0.47</v>
      </c>
    </row>
    <row r="39" spans="1:32" x14ac:dyDescent="0.35">
      <c r="A39" s="1">
        <v>99238</v>
      </c>
      <c r="B39" t="s">
        <v>102</v>
      </c>
      <c r="C39" s="3">
        <v>1.5</v>
      </c>
      <c r="D39" s="3">
        <v>0.8</v>
      </c>
      <c r="E39" s="3">
        <v>0.11</v>
      </c>
      <c r="F39" s="3">
        <f t="shared" si="4"/>
        <v>2.4099999999999997</v>
      </c>
      <c r="G39" s="5">
        <f t="shared" si="5"/>
        <v>80.222874999999988</v>
      </c>
      <c r="H39" s="10">
        <f t="shared" si="1"/>
        <v>1.5</v>
      </c>
      <c r="I39" s="10">
        <f t="shared" si="2"/>
        <v>0.73040000000000005</v>
      </c>
      <c r="J39" s="10">
        <f t="shared" si="3"/>
        <v>8.9869999999999992E-2</v>
      </c>
      <c r="K39" s="8">
        <f t="shared" si="6"/>
        <v>2.3202699999999998</v>
      </c>
      <c r="L39" s="8">
        <f t="shared" si="7"/>
        <v>77.235987624999993</v>
      </c>
      <c r="M39" s="20">
        <f t="shared" si="8"/>
        <v>135.16297834374998</v>
      </c>
      <c r="N39" s="18">
        <f t="shared" si="9"/>
        <v>135</v>
      </c>
      <c r="V39" s="2"/>
      <c r="Z39" s="9"/>
    </row>
    <row r="40" spans="1:32" x14ac:dyDescent="0.35">
      <c r="A40" s="1">
        <v>99381</v>
      </c>
      <c r="B40" t="s">
        <v>103</v>
      </c>
      <c r="C40" s="3">
        <v>1.5</v>
      </c>
      <c r="D40" s="3">
        <v>1.68</v>
      </c>
      <c r="E40" s="3">
        <v>0.09</v>
      </c>
      <c r="F40" s="3">
        <f t="shared" si="4"/>
        <v>3.2699999999999996</v>
      </c>
      <c r="G40" s="5">
        <f t="shared" si="5"/>
        <v>108.85012499999999</v>
      </c>
      <c r="H40" s="10">
        <f t="shared" si="1"/>
        <v>1.5</v>
      </c>
      <c r="I40" s="10">
        <f t="shared" si="2"/>
        <v>1.5338400000000001</v>
      </c>
      <c r="J40" s="10">
        <f t="shared" si="3"/>
        <v>7.3529999999999998E-2</v>
      </c>
      <c r="K40" s="8">
        <f t="shared" si="6"/>
        <v>3.1073700000000004</v>
      </c>
      <c r="L40" s="8">
        <f t="shared" si="7"/>
        <v>103.43657887500002</v>
      </c>
      <c r="M40" s="20">
        <f t="shared" si="8"/>
        <v>181.01401303125004</v>
      </c>
      <c r="N40" s="18">
        <f t="shared" si="9"/>
        <v>181</v>
      </c>
      <c r="V40" s="2"/>
      <c r="Y40" t="str">
        <f>AA40&amp;"-"&amp;AC40</f>
        <v>CA-VISALIA</v>
      </c>
      <c r="Z40" s="9" t="s">
        <v>46</v>
      </c>
      <c r="AA40" t="s">
        <v>47</v>
      </c>
      <c r="AB40">
        <v>69</v>
      </c>
      <c r="AC40" t="s">
        <v>104</v>
      </c>
      <c r="AD40">
        <v>1.014</v>
      </c>
      <c r="AE40">
        <v>1.093</v>
      </c>
      <c r="AF40">
        <v>0.56000000000000005</v>
      </c>
    </row>
    <row r="41" spans="1:32" x14ac:dyDescent="0.35">
      <c r="A41" s="1">
        <v>99382</v>
      </c>
      <c r="B41" t="s">
        <v>105</v>
      </c>
      <c r="C41" s="3">
        <v>1.6</v>
      </c>
      <c r="D41" s="3">
        <v>1.72</v>
      </c>
      <c r="E41" s="3">
        <v>0.1</v>
      </c>
      <c r="F41" s="3">
        <f t="shared" si="4"/>
        <v>3.4200000000000004</v>
      </c>
      <c r="G41" s="5">
        <f t="shared" si="5"/>
        <v>113.84325000000001</v>
      </c>
      <c r="H41" s="10">
        <f t="shared" si="1"/>
        <v>1.6</v>
      </c>
      <c r="I41" s="10">
        <f t="shared" si="2"/>
        <v>1.57036</v>
      </c>
      <c r="J41" s="10">
        <f t="shared" si="3"/>
        <v>8.1699999999999995E-2</v>
      </c>
      <c r="K41" s="8">
        <f t="shared" si="6"/>
        <v>3.2520600000000002</v>
      </c>
      <c r="L41" s="8">
        <f t="shared" si="7"/>
        <v>108.25294725000001</v>
      </c>
      <c r="M41" s="20">
        <f t="shared" si="8"/>
        <v>189.4426576875</v>
      </c>
      <c r="N41" s="18">
        <f t="shared" si="9"/>
        <v>189</v>
      </c>
      <c r="V41" s="2"/>
      <c r="Z41" s="9"/>
    </row>
    <row r="42" spans="1:32" x14ac:dyDescent="0.35">
      <c r="A42" s="1">
        <v>99383</v>
      </c>
      <c r="B42" t="s">
        <v>106</v>
      </c>
      <c r="C42" s="3">
        <v>1.7</v>
      </c>
      <c r="D42" s="3">
        <v>1.75</v>
      </c>
      <c r="E42" s="3">
        <v>0.1</v>
      </c>
      <c r="F42" s="3">
        <f t="shared" si="4"/>
        <v>3.5500000000000003</v>
      </c>
      <c r="G42" s="5">
        <f t="shared" si="5"/>
        <v>118.17062500000002</v>
      </c>
      <c r="H42" s="10">
        <f t="shared" si="1"/>
        <v>1.7</v>
      </c>
      <c r="I42" s="10">
        <f t="shared" si="2"/>
        <v>1.59775</v>
      </c>
      <c r="J42" s="10">
        <f t="shared" si="3"/>
        <v>8.1699999999999995E-2</v>
      </c>
      <c r="K42" s="8">
        <f t="shared" si="6"/>
        <v>3.3794500000000003</v>
      </c>
      <c r="L42" s="8">
        <f t="shared" si="7"/>
        <v>112.49344187500002</v>
      </c>
      <c r="M42" s="20">
        <f t="shared" si="8"/>
        <v>196.86352328125002</v>
      </c>
      <c r="N42" s="18">
        <f t="shared" si="9"/>
        <v>197</v>
      </c>
      <c r="V42" s="2"/>
      <c r="Z42" s="9"/>
    </row>
    <row r="43" spans="1:32" x14ac:dyDescent="0.35">
      <c r="A43" s="1">
        <v>99384</v>
      </c>
      <c r="B43" t="s">
        <v>107</v>
      </c>
      <c r="C43" s="3">
        <v>2</v>
      </c>
      <c r="D43" s="3">
        <v>1.86</v>
      </c>
      <c r="E43" s="3">
        <v>0.12</v>
      </c>
      <c r="F43" s="3">
        <f t="shared" si="4"/>
        <v>3.9800000000000004</v>
      </c>
      <c r="G43" s="5">
        <f t="shared" si="5"/>
        <v>132.48425000000003</v>
      </c>
      <c r="H43" s="10">
        <f t="shared" si="1"/>
        <v>2</v>
      </c>
      <c r="I43" s="10">
        <f t="shared" si="2"/>
        <v>1.6981800000000002</v>
      </c>
      <c r="J43" s="10">
        <f t="shared" si="3"/>
        <v>9.8039999999999988E-2</v>
      </c>
      <c r="K43" s="8">
        <f t="shared" si="6"/>
        <v>3.7962199999999999</v>
      </c>
      <c r="L43" s="8">
        <f t="shared" si="7"/>
        <v>126.36667325000001</v>
      </c>
      <c r="M43" s="20">
        <f t="shared" si="8"/>
        <v>221.14167818750002</v>
      </c>
      <c r="N43" s="18">
        <f t="shared" si="9"/>
        <v>221</v>
      </c>
      <c r="V43" s="2"/>
      <c r="Y43" t="str">
        <f t="shared" ref="Y43:Y74" si="10">AA43&amp;"-"&amp;AC43</f>
        <v>CA-YUBA CITY</v>
      </c>
      <c r="Z43" s="9" t="s">
        <v>46</v>
      </c>
      <c r="AA43" t="s">
        <v>47</v>
      </c>
      <c r="AB43">
        <v>70</v>
      </c>
      <c r="AC43" t="s">
        <v>108</v>
      </c>
      <c r="AD43">
        <v>1.014</v>
      </c>
      <c r="AE43">
        <v>1.093</v>
      </c>
      <c r="AF43">
        <v>0.56000000000000005</v>
      </c>
    </row>
    <row r="44" spans="1:32" x14ac:dyDescent="0.35">
      <c r="A44" s="1">
        <v>99385</v>
      </c>
      <c r="B44" t="s">
        <v>109</v>
      </c>
      <c r="C44" s="3">
        <v>1.92</v>
      </c>
      <c r="D44" s="3">
        <v>1.83</v>
      </c>
      <c r="E44" s="3">
        <v>0.12</v>
      </c>
      <c r="F44" s="3">
        <f t="shared" si="4"/>
        <v>3.87</v>
      </c>
      <c r="G44" s="5">
        <f t="shared" si="5"/>
        <v>128.82262500000002</v>
      </c>
      <c r="H44" s="10">
        <f t="shared" si="1"/>
        <v>1.92</v>
      </c>
      <c r="I44" s="10">
        <f t="shared" si="2"/>
        <v>1.6707900000000002</v>
      </c>
      <c r="J44" s="10">
        <f t="shared" si="3"/>
        <v>9.8039999999999988E-2</v>
      </c>
      <c r="K44" s="8">
        <f t="shared" si="6"/>
        <v>3.6888300000000003</v>
      </c>
      <c r="L44" s="8">
        <f t="shared" si="7"/>
        <v>122.79192862500001</v>
      </c>
      <c r="M44" s="20">
        <f t="shared" si="8"/>
        <v>214.88587509375003</v>
      </c>
      <c r="N44" s="18">
        <f t="shared" si="9"/>
        <v>215</v>
      </c>
      <c r="V44" s="2"/>
      <c r="Y44" t="str">
        <f t="shared" si="10"/>
        <v>CA-REST OF CALIFORNIA</v>
      </c>
      <c r="Z44" s="9" t="s">
        <v>46</v>
      </c>
      <c r="AA44" t="s">
        <v>47</v>
      </c>
      <c r="AB44">
        <v>75</v>
      </c>
      <c r="AC44" t="s">
        <v>110</v>
      </c>
      <c r="AD44">
        <v>1.014</v>
      </c>
      <c r="AE44">
        <v>1.093</v>
      </c>
      <c r="AF44">
        <v>0.56000000000000005</v>
      </c>
    </row>
    <row r="45" spans="1:32" x14ac:dyDescent="0.35">
      <c r="A45" s="1">
        <v>99391</v>
      </c>
      <c r="B45" t="s">
        <v>111</v>
      </c>
      <c r="C45" s="3">
        <v>1.37</v>
      </c>
      <c r="D45" s="3">
        <v>1.49</v>
      </c>
      <c r="E45" s="3">
        <v>0.08</v>
      </c>
      <c r="F45" s="3">
        <f t="shared" si="4"/>
        <v>2.9400000000000004</v>
      </c>
      <c r="G45" s="5">
        <f t="shared" si="5"/>
        <v>97.865250000000017</v>
      </c>
      <c r="H45" s="10">
        <f t="shared" si="1"/>
        <v>1.37</v>
      </c>
      <c r="I45" s="10">
        <f t="shared" si="2"/>
        <v>1.3603700000000001</v>
      </c>
      <c r="J45" s="10">
        <f t="shared" si="3"/>
        <v>6.5360000000000001E-2</v>
      </c>
      <c r="K45" s="8">
        <f t="shared" si="6"/>
        <v>2.7957300000000003</v>
      </c>
      <c r="L45" s="8">
        <f t="shared" si="7"/>
        <v>93.062862375000009</v>
      </c>
      <c r="M45" s="20">
        <f t="shared" si="8"/>
        <v>162.86000915625002</v>
      </c>
      <c r="N45" s="18">
        <f t="shared" si="9"/>
        <v>163</v>
      </c>
      <c r="V45" s="2"/>
      <c r="Y45" t="str">
        <f t="shared" si="10"/>
        <v>CO-COLORADO</v>
      </c>
      <c r="Z45" s="9" t="s">
        <v>112</v>
      </c>
      <c r="AA45" t="s">
        <v>113</v>
      </c>
      <c r="AB45" s="9" t="s">
        <v>35</v>
      </c>
      <c r="AC45" t="s">
        <v>114</v>
      </c>
      <c r="AD45">
        <v>1.008</v>
      </c>
      <c r="AE45">
        <v>1.0529999999999999</v>
      </c>
      <c r="AF45">
        <v>0.82699999999999996</v>
      </c>
    </row>
    <row r="46" spans="1:32" x14ac:dyDescent="0.35">
      <c r="A46" s="1">
        <v>99392</v>
      </c>
      <c r="B46" t="s">
        <v>115</v>
      </c>
      <c r="C46" s="3">
        <v>1.5</v>
      </c>
      <c r="D46" s="3">
        <v>1.54</v>
      </c>
      <c r="E46" s="3">
        <v>0.09</v>
      </c>
      <c r="F46" s="3">
        <f t="shared" si="4"/>
        <v>3.13</v>
      </c>
      <c r="G46" s="5">
        <f t="shared" si="5"/>
        <v>104.189875</v>
      </c>
      <c r="H46" s="10">
        <f t="shared" si="1"/>
        <v>1.5</v>
      </c>
      <c r="I46" s="10">
        <f t="shared" si="2"/>
        <v>1.40602</v>
      </c>
      <c r="J46" s="10">
        <f t="shared" si="3"/>
        <v>7.3529999999999998E-2</v>
      </c>
      <c r="K46" s="8">
        <f t="shared" si="6"/>
        <v>2.9795500000000001</v>
      </c>
      <c r="L46" s="8">
        <f t="shared" si="7"/>
        <v>99.181770625000013</v>
      </c>
      <c r="M46" s="20">
        <f t="shared" si="8"/>
        <v>173.56809859375002</v>
      </c>
      <c r="N46" s="18">
        <f t="shared" si="9"/>
        <v>174</v>
      </c>
      <c r="V46" s="2"/>
      <c r="Y46" t="str">
        <f t="shared" si="10"/>
        <v>CT-CONNECTICUT</v>
      </c>
      <c r="Z46">
        <v>13102</v>
      </c>
      <c r="AA46" t="s">
        <v>116</v>
      </c>
      <c r="AB46" s="9" t="s">
        <v>30</v>
      </c>
      <c r="AC46" t="s">
        <v>117</v>
      </c>
      <c r="AD46">
        <v>1.022</v>
      </c>
      <c r="AE46">
        <v>1.091</v>
      </c>
      <c r="AF46">
        <v>1.2070000000000001</v>
      </c>
    </row>
    <row r="47" spans="1:32" x14ac:dyDescent="0.35">
      <c r="A47" s="1">
        <v>99393</v>
      </c>
      <c r="B47" t="s">
        <v>118</v>
      </c>
      <c r="C47" s="3">
        <v>1.5</v>
      </c>
      <c r="D47" s="3">
        <v>1.53</v>
      </c>
      <c r="E47" s="3">
        <v>0.09</v>
      </c>
      <c r="F47" s="3">
        <f t="shared" si="4"/>
        <v>3.12</v>
      </c>
      <c r="G47" s="5">
        <f t="shared" si="5"/>
        <v>103.85700000000001</v>
      </c>
      <c r="H47" s="10">
        <f t="shared" si="1"/>
        <v>1.5</v>
      </c>
      <c r="I47" s="10">
        <f t="shared" si="2"/>
        <v>1.39689</v>
      </c>
      <c r="J47" s="10">
        <f t="shared" si="3"/>
        <v>7.3529999999999998E-2</v>
      </c>
      <c r="K47" s="8">
        <f t="shared" si="6"/>
        <v>2.9704199999999998</v>
      </c>
      <c r="L47" s="8">
        <f t="shared" si="7"/>
        <v>98.877855749999995</v>
      </c>
      <c r="M47" s="20">
        <f t="shared" si="8"/>
        <v>173.03624756249999</v>
      </c>
      <c r="N47" s="18">
        <f t="shared" si="9"/>
        <v>173</v>
      </c>
      <c r="V47" s="2"/>
      <c r="Y47" t="str">
        <f t="shared" si="10"/>
        <v>DC-DC + MD/VA SUBURBS</v>
      </c>
      <c r="Z47">
        <v>12202</v>
      </c>
      <c r="AA47" t="s">
        <v>119</v>
      </c>
      <c r="AB47" s="9" t="s">
        <v>35</v>
      </c>
      <c r="AC47" t="s">
        <v>120</v>
      </c>
      <c r="AD47">
        <v>1.0569999999999999</v>
      </c>
      <c r="AE47">
        <v>1.1919999999999999</v>
      </c>
      <c r="AF47">
        <v>1.1679999999999999</v>
      </c>
    </row>
    <row r="48" spans="1:32" x14ac:dyDescent="0.35">
      <c r="A48" s="1">
        <v>99394</v>
      </c>
      <c r="B48" t="s">
        <v>121</v>
      </c>
      <c r="C48" s="3">
        <v>1.7</v>
      </c>
      <c r="D48" s="3">
        <v>1.61</v>
      </c>
      <c r="E48" s="3">
        <v>0.1</v>
      </c>
      <c r="F48" s="3">
        <f t="shared" si="4"/>
        <v>3.41</v>
      </c>
      <c r="G48" s="5">
        <f t="shared" si="5"/>
        <v>113.51037500000001</v>
      </c>
      <c r="H48" s="10">
        <f t="shared" si="1"/>
        <v>1.7</v>
      </c>
      <c r="I48" s="10">
        <f t="shared" si="2"/>
        <v>1.4699300000000002</v>
      </c>
      <c r="J48" s="10">
        <f t="shared" si="3"/>
        <v>8.1699999999999995E-2</v>
      </c>
      <c r="K48" s="8">
        <f t="shared" si="6"/>
        <v>3.2516300000000005</v>
      </c>
      <c r="L48" s="8">
        <f t="shared" si="7"/>
        <v>108.23863362500002</v>
      </c>
      <c r="M48" s="20">
        <f t="shared" si="8"/>
        <v>189.41760884375003</v>
      </c>
      <c r="N48" s="18">
        <f t="shared" si="9"/>
        <v>189</v>
      </c>
      <c r="V48" s="2"/>
      <c r="Y48" t="str">
        <f t="shared" si="10"/>
        <v>DE-DELAWARE</v>
      </c>
      <c r="Z48">
        <v>12102</v>
      </c>
      <c r="AA48" t="s">
        <v>122</v>
      </c>
      <c r="AB48" s="9" t="s">
        <v>35</v>
      </c>
      <c r="AC48" t="s">
        <v>123</v>
      </c>
      <c r="AD48">
        <v>1.0089999999999999</v>
      </c>
      <c r="AE48">
        <v>0.99199999999999999</v>
      </c>
      <c r="AF48">
        <v>0.94899999999999995</v>
      </c>
    </row>
    <row r="49" spans="1:32" x14ac:dyDescent="0.35">
      <c r="A49" s="1">
        <v>99395</v>
      </c>
      <c r="B49" t="s">
        <v>124</v>
      </c>
      <c r="C49" s="3">
        <v>1.75</v>
      </c>
      <c r="D49" s="3">
        <v>1.63</v>
      </c>
      <c r="E49" s="3">
        <v>0.11</v>
      </c>
      <c r="F49" s="3">
        <f t="shared" si="4"/>
        <v>3.4899999999999998</v>
      </c>
      <c r="G49" s="5">
        <f t="shared" si="5"/>
        <v>116.17337499999999</v>
      </c>
      <c r="H49" s="10">
        <f t="shared" si="1"/>
        <v>1.75</v>
      </c>
      <c r="I49" s="10">
        <f t="shared" si="2"/>
        <v>1.4881899999999999</v>
      </c>
      <c r="J49" s="10">
        <f t="shared" si="3"/>
        <v>8.9869999999999992E-2</v>
      </c>
      <c r="K49" s="8">
        <f t="shared" si="6"/>
        <v>3.3280599999999998</v>
      </c>
      <c r="L49" s="8">
        <f t="shared" si="7"/>
        <v>110.78279725</v>
      </c>
      <c r="M49" s="20">
        <f t="shared" si="8"/>
        <v>193.86989518749999</v>
      </c>
      <c r="N49" s="18">
        <f t="shared" si="9"/>
        <v>194</v>
      </c>
      <c r="V49" s="2"/>
      <c r="Y49" t="str">
        <f t="shared" si="10"/>
        <v>FL-FORT LAUDERDALE</v>
      </c>
      <c r="Z49" s="9" t="s">
        <v>125</v>
      </c>
      <c r="AA49" t="s">
        <v>126</v>
      </c>
      <c r="AB49" s="9" t="s">
        <v>127</v>
      </c>
      <c r="AC49" t="s">
        <v>128</v>
      </c>
      <c r="AD49">
        <v>1</v>
      </c>
      <c r="AE49">
        <v>0.998</v>
      </c>
      <c r="AF49">
        <v>1.77</v>
      </c>
    </row>
    <row r="50" spans="1:32" x14ac:dyDescent="0.35">
      <c r="A50" s="1">
        <v>99460</v>
      </c>
      <c r="B50" t="s">
        <v>129</v>
      </c>
      <c r="C50" s="3">
        <v>1.92</v>
      </c>
      <c r="D50" s="3">
        <v>0.7</v>
      </c>
      <c r="E50" s="3">
        <v>0.13</v>
      </c>
      <c r="F50" s="3">
        <f t="shared" si="4"/>
        <v>2.75</v>
      </c>
      <c r="G50" s="5">
        <f t="shared" si="5"/>
        <v>91.540625000000006</v>
      </c>
      <c r="H50" s="10">
        <f t="shared" si="1"/>
        <v>1.92</v>
      </c>
      <c r="I50" s="10">
        <f t="shared" si="2"/>
        <v>0.6391</v>
      </c>
      <c r="J50" s="10">
        <f t="shared" si="3"/>
        <v>0.10621</v>
      </c>
      <c r="K50" s="8">
        <f t="shared" si="6"/>
        <v>2.6653099999999998</v>
      </c>
      <c r="L50" s="8">
        <f t="shared" si="7"/>
        <v>88.721506625000004</v>
      </c>
      <c r="M50" s="20">
        <f t="shared" si="8"/>
        <v>155.26263659375002</v>
      </c>
      <c r="N50" s="18">
        <f t="shared" si="9"/>
        <v>155</v>
      </c>
      <c r="V50" s="2"/>
      <c r="Y50" t="str">
        <f t="shared" si="10"/>
        <v>FL-MIAMI</v>
      </c>
      <c r="Z50" s="9" t="s">
        <v>125</v>
      </c>
      <c r="AA50" t="s">
        <v>126</v>
      </c>
      <c r="AB50" s="9" t="s">
        <v>130</v>
      </c>
      <c r="AC50" t="s">
        <v>131</v>
      </c>
      <c r="AD50">
        <v>1</v>
      </c>
      <c r="AE50">
        <v>1.0269999999999999</v>
      </c>
      <c r="AF50">
        <v>2.5</v>
      </c>
    </row>
    <row r="51" spans="1:32" x14ac:dyDescent="0.35">
      <c r="A51" s="1" t="s">
        <v>132</v>
      </c>
      <c r="B51" t="s">
        <v>133</v>
      </c>
      <c r="C51" s="3">
        <v>0.45</v>
      </c>
      <c r="D51" s="3">
        <v>0.28000000000000003</v>
      </c>
      <c r="E51" s="3">
        <v>0.03</v>
      </c>
      <c r="F51" s="3">
        <f t="shared" si="4"/>
        <v>0.76</v>
      </c>
      <c r="G51" s="5">
        <f t="shared" si="5"/>
        <v>25.298500000000001</v>
      </c>
      <c r="H51" s="10">
        <f t="shared" si="1"/>
        <v>0.45</v>
      </c>
      <c r="I51" s="10">
        <f t="shared" si="2"/>
        <v>0.25564000000000003</v>
      </c>
      <c r="J51" s="10">
        <f t="shared" si="3"/>
        <v>2.4509999999999997E-2</v>
      </c>
      <c r="K51" s="8">
        <f t="shared" si="6"/>
        <v>0.73015000000000008</v>
      </c>
      <c r="L51" s="8">
        <f t="shared" si="7"/>
        <v>24.304868125000002</v>
      </c>
      <c r="M51" s="20">
        <f t="shared" si="8"/>
        <v>42.533519218750001</v>
      </c>
      <c r="N51" s="18">
        <f t="shared" si="9"/>
        <v>43</v>
      </c>
      <c r="V51" s="2"/>
      <c r="Y51" t="str">
        <f t="shared" si="10"/>
        <v>FL-REST OF FLORIDA</v>
      </c>
      <c r="Z51" s="9" t="s">
        <v>125</v>
      </c>
      <c r="AA51" t="s">
        <v>126</v>
      </c>
      <c r="AB51">
        <v>99</v>
      </c>
      <c r="AC51" t="s">
        <v>134</v>
      </c>
      <c r="AD51">
        <v>1</v>
      </c>
      <c r="AE51">
        <v>0.94</v>
      </c>
      <c r="AF51">
        <v>1.4670000000000001</v>
      </c>
    </row>
    <row r="52" spans="1:32" x14ac:dyDescent="0.35">
      <c r="A52" s="1" t="s">
        <v>135</v>
      </c>
      <c r="B52" t="s">
        <v>136</v>
      </c>
      <c r="C52" s="3">
        <v>0.33</v>
      </c>
      <c r="D52" s="3">
        <v>0.14000000000000001</v>
      </c>
      <c r="E52" s="3">
        <v>0.02</v>
      </c>
      <c r="F52" s="3">
        <f t="shared" si="4"/>
        <v>0.49000000000000005</v>
      </c>
      <c r="G52" s="5">
        <f t="shared" si="5"/>
        <v>16.310875000000003</v>
      </c>
      <c r="H52" s="10">
        <f t="shared" si="1"/>
        <v>0.33</v>
      </c>
      <c r="I52" s="10">
        <f t="shared" si="2"/>
        <v>0.12782000000000002</v>
      </c>
      <c r="J52" s="10">
        <f t="shared" si="3"/>
        <v>1.634E-2</v>
      </c>
      <c r="K52" s="8">
        <f t="shared" si="6"/>
        <v>0.47416000000000003</v>
      </c>
      <c r="L52" s="8">
        <f t="shared" si="7"/>
        <v>15.783601000000001</v>
      </c>
      <c r="M52" s="20">
        <f t="shared" si="8"/>
        <v>27.621301750000001</v>
      </c>
      <c r="N52" s="18">
        <f t="shared" si="9"/>
        <v>28</v>
      </c>
      <c r="V52" s="2"/>
      <c r="Y52" t="str">
        <f t="shared" si="10"/>
        <v>GA-ATLANTA</v>
      </c>
      <c r="Z52">
        <v>10212</v>
      </c>
      <c r="AA52" t="s">
        <v>137</v>
      </c>
      <c r="AB52" s="9" t="s">
        <v>35</v>
      </c>
      <c r="AC52" t="s">
        <v>138</v>
      </c>
      <c r="AD52">
        <v>1</v>
      </c>
      <c r="AE52">
        <v>0.997</v>
      </c>
      <c r="AF52">
        <v>1.1279999999999999</v>
      </c>
    </row>
    <row r="53" spans="1:32" x14ac:dyDescent="0.35">
      <c r="Y53" t="str">
        <f t="shared" si="10"/>
        <v>GA-REST OF GEORGIA</v>
      </c>
      <c r="Z53">
        <v>10212</v>
      </c>
      <c r="AA53" t="s">
        <v>137</v>
      </c>
      <c r="AB53">
        <v>99</v>
      </c>
      <c r="AC53" t="s">
        <v>139</v>
      </c>
      <c r="AD53">
        <v>1</v>
      </c>
      <c r="AE53">
        <v>0.88300000000000001</v>
      </c>
      <c r="AF53">
        <v>1.125</v>
      </c>
    </row>
    <row r="54" spans="1:32" x14ac:dyDescent="0.35">
      <c r="Y54" t="str">
        <f t="shared" si="10"/>
        <v>HI-HAWAII, GUAM</v>
      </c>
      <c r="Z54" s="9" t="s">
        <v>140</v>
      </c>
      <c r="AA54" t="s">
        <v>141</v>
      </c>
      <c r="AB54" s="9" t="s">
        <v>35</v>
      </c>
      <c r="AC54" t="s">
        <v>142</v>
      </c>
      <c r="AD54">
        <v>1</v>
      </c>
      <c r="AE54">
        <v>1.149</v>
      </c>
      <c r="AF54">
        <v>0.56100000000000005</v>
      </c>
    </row>
    <row r="55" spans="1:32" x14ac:dyDescent="0.35">
      <c r="Y55" t="str">
        <f t="shared" si="10"/>
        <v>ID-IDAHO</v>
      </c>
      <c r="Z55" s="9" t="s">
        <v>143</v>
      </c>
      <c r="AA55" t="s">
        <v>144</v>
      </c>
      <c r="AB55" s="9" t="s">
        <v>30</v>
      </c>
      <c r="AC55" t="s">
        <v>145</v>
      </c>
      <c r="AD55">
        <v>1</v>
      </c>
      <c r="AE55">
        <v>0.90800000000000003</v>
      </c>
      <c r="AF55">
        <v>0.46100000000000002</v>
      </c>
    </row>
    <row r="56" spans="1:32" x14ac:dyDescent="0.35">
      <c r="Y56" t="str">
        <f t="shared" si="10"/>
        <v>IL-CHICAGO</v>
      </c>
      <c r="Z56" s="9" t="s">
        <v>146</v>
      </c>
      <c r="AA56" t="s">
        <v>147</v>
      </c>
      <c r="AB56">
        <v>16</v>
      </c>
      <c r="AC56" t="s">
        <v>148</v>
      </c>
      <c r="AD56">
        <v>1.0069999999999999</v>
      </c>
      <c r="AE56">
        <v>1.0229999999999999</v>
      </c>
      <c r="AF56">
        <v>2.0179999999999998</v>
      </c>
    </row>
    <row r="57" spans="1:32" x14ac:dyDescent="0.35">
      <c r="Y57" t="str">
        <f t="shared" si="10"/>
        <v>IL-EAST ST. LOUIS</v>
      </c>
      <c r="Z57" s="9" t="s">
        <v>146</v>
      </c>
      <c r="AA57" t="s">
        <v>147</v>
      </c>
      <c r="AB57">
        <v>12</v>
      </c>
      <c r="AC57" t="s">
        <v>149</v>
      </c>
      <c r="AD57">
        <v>1</v>
      </c>
      <c r="AE57">
        <v>0.91800000000000004</v>
      </c>
      <c r="AF57">
        <v>1.784</v>
      </c>
    </row>
    <row r="58" spans="1:32" x14ac:dyDescent="0.35">
      <c r="Y58" t="str">
        <f t="shared" si="10"/>
        <v>IL-SUBURBAN CHICAGO</v>
      </c>
      <c r="Z58" s="9" t="s">
        <v>146</v>
      </c>
      <c r="AA58" t="s">
        <v>147</v>
      </c>
      <c r="AB58">
        <v>15</v>
      </c>
      <c r="AC58" t="s">
        <v>150</v>
      </c>
      <c r="AD58">
        <v>1.0069999999999999</v>
      </c>
      <c r="AE58">
        <v>1.048</v>
      </c>
      <c r="AF58">
        <v>1.556</v>
      </c>
    </row>
    <row r="59" spans="1:32" x14ac:dyDescent="0.35">
      <c r="Y59" t="str">
        <f t="shared" si="10"/>
        <v>IL-REST OF ILLINOIS</v>
      </c>
      <c r="Z59" s="9" t="s">
        <v>146</v>
      </c>
      <c r="AA59" t="s">
        <v>147</v>
      </c>
      <c r="AB59">
        <v>99</v>
      </c>
      <c r="AC59" t="s">
        <v>151</v>
      </c>
      <c r="AD59">
        <v>1</v>
      </c>
      <c r="AE59">
        <v>0.91200000000000003</v>
      </c>
      <c r="AF59">
        <v>1.381</v>
      </c>
    </row>
    <row r="60" spans="1:32" x14ac:dyDescent="0.35">
      <c r="Y60" t="str">
        <f t="shared" si="10"/>
        <v>IN-INDIANA</v>
      </c>
      <c r="Z60" s="9" t="s">
        <v>152</v>
      </c>
      <c r="AA60" t="s">
        <v>153</v>
      </c>
      <c r="AB60" s="9" t="s">
        <v>30</v>
      </c>
      <c r="AC60" t="s">
        <v>154</v>
      </c>
      <c r="AD60">
        <v>1</v>
      </c>
      <c r="AE60">
        <v>0.92200000000000004</v>
      </c>
      <c r="AF60">
        <v>0.48499999999999999</v>
      </c>
    </row>
    <row r="61" spans="1:32" x14ac:dyDescent="0.35">
      <c r="Y61" t="str">
        <f t="shared" si="10"/>
        <v>IA-IOWA</v>
      </c>
      <c r="Z61" s="9" t="s">
        <v>155</v>
      </c>
      <c r="AA61" t="s">
        <v>156</v>
      </c>
      <c r="AB61" s="9" t="s">
        <v>30</v>
      </c>
      <c r="AC61" t="s">
        <v>157</v>
      </c>
      <c r="AD61">
        <v>1</v>
      </c>
      <c r="AE61">
        <v>0.91300000000000003</v>
      </c>
      <c r="AF61">
        <v>0.45700000000000002</v>
      </c>
    </row>
    <row r="62" spans="1:32" x14ac:dyDescent="0.35">
      <c r="Y62" t="str">
        <f t="shared" si="10"/>
        <v>KS-KANSAS</v>
      </c>
      <c r="Z62" s="9" t="s">
        <v>158</v>
      </c>
      <c r="AA62" t="s">
        <v>159</v>
      </c>
      <c r="AB62" s="9" t="s">
        <v>30</v>
      </c>
      <c r="AC62" t="s">
        <v>160</v>
      </c>
      <c r="AD62">
        <v>1</v>
      </c>
      <c r="AE62">
        <v>0.90600000000000003</v>
      </c>
      <c r="AF62">
        <v>0.54</v>
      </c>
    </row>
    <row r="63" spans="1:32" x14ac:dyDescent="0.35">
      <c r="Y63" t="str">
        <f t="shared" si="10"/>
        <v>KY-KENTUCKY</v>
      </c>
      <c r="Z63">
        <v>15102</v>
      </c>
      <c r="AA63" t="s">
        <v>161</v>
      </c>
      <c r="AB63" s="9" t="s">
        <v>30</v>
      </c>
      <c r="AC63" t="s">
        <v>162</v>
      </c>
      <c r="AD63">
        <v>1</v>
      </c>
      <c r="AE63">
        <v>0.877</v>
      </c>
      <c r="AF63">
        <v>0.91300000000000003</v>
      </c>
    </row>
    <row r="64" spans="1:32" x14ac:dyDescent="0.35">
      <c r="Y64" t="str">
        <f t="shared" si="10"/>
        <v>LA-NEW ORLEANS</v>
      </c>
      <c r="Z64" s="9" t="s">
        <v>163</v>
      </c>
      <c r="AA64" t="s">
        <v>164</v>
      </c>
      <c r="AB64" s="9" t="s">
        <v>35</v>
      </c>
      <c r="AC64" t="s">
        <v>165</v>
      </c>
      <c r="AD64">
        <v>1</v>
      </c>
      <c r="AE64">
        <v>0.93500000000000005</v>
      </c>
      <c r="AF64">
        <v>1.1559999999999999</v>
      </c>
    </row>
    <row r="65" spans="25:32" x14ac:dyDescent="0.35">
      <c r="Y65" t="str">
        <f t="shared" si="10"/>
        <v>LA-REST OF LOUISIANA</v>
      </c>
      <c r="Z65" s="9" t="s">
        <v>163</v>
      </c>
      <c r="AA65" t="s">
        <v>164</v>
      </c>
      <c r="AB65">
        <v>99</v>
      </c>
      <c r="AC65" t="s">
        <v>166</v>
      </c>
      <c r="AD65">
        <v>1</v>
      </c>
      <c r="AE65">
        <v>0.88100000000000001</v>
      </c>
      <c r="AF65">
        <v>0.98199999999999998</v>
      </c>
    </row>
    <row r="66" spans="25:32" x14ac:dyDescent="0.35">
      <c r="Y66" t="str">
        <f t="shared" si="10"/>
        <v>ME-SOUTHERN MAINE</v>
      </c>
      <c r="Z66">
        <v>14112</v>
      </c>
      <c r="AA66" t="s">
        <v>167</v>
      </c>
      <c r="AB66" s="9" t="s">
        <v>127</v>
      </c>
      <c r="AC66" t="s">
        <v>168</v>
      </c>
      <c r="AD66">
        <v>1</v>
      </c>
      <c r="AE66">
        <v>1.012</v>
      </c>
      <c r="AF66">
        <v>0.65600000000000003</v>
      </c>
    </row>
    <row r="67" spans="25:32" x14ac:dyDescent="0.35">
      <c r="Y67" t="str">
        <f t="shared" si="10"/>
        <v>ME-REST OF MAINE</v>
      </c>
      <c r="Z67">
        <v>14112</v>
      </c>
      <c r="AA67" t="s">
        <v>167</v>
      </c>
      <c r="AB67">
        <v>99</v>
      </c>
      <c r="AC67" t="s">
        <v>169</v>
      </c>
      <c r="AD67">
        <v>1</v>
      </c>
      <c r="AE67">
        <v>0.91300000000000003</v>
      </c>
      <c r="AF67">
        <v>0.65</v>
      </c>
    </row>
    <row r="68" spans="25:32" x14ac:dyDescent="0.35">
      <c r="Y68" t="str">
        <f t="shared" si="10"/>
        <v>MD-BALTIMORE/SURR. CNTYS</v>
      </c>
      <c r="Z68">
        <v>12302</v>
      </c>
      <c r="AA68" t="s">
        <v>170</v>
      </c>
      <c r="AB68" s="9" t="s">
        <v>35</v>
      </c>
      <c r="AC68" t="s">
        <v>171</v>
      </c>
      <c r="AD68">
        <v>1.02</v>
      </c>
      <c r="AE68">
        <v>1.0780000000000001</v>
      </c>
      <c r="AF68">
        <v>1.3089999999999999</v>
      </c>
    </row>
    <row r="69" spans="25:32" x14ac:dyDescent="0.35">
      <c r="Y69" t="str">
        <f t="shared" si="10"/>
        <v>MD-REST OF MARYLAND</v>
      </c>
      <c r="Z69">
        <v>12302</v>
      </c>
      <c r="AA69" t="s">
        <v>170</v>
      </c>
      <c r="AB69">
        <v>99</v>
      </c>
      <c r="AC69" t="s">
        <v>172</v>
      </c>
      <c r="AD69">
        <v>1.012</v>
      </c>
      <c r="AE69">
        <v>1.016</v>
      </c>
      <c r="AF69">
        <v>0.97299999999999998</v>
      </c>
    </row>
    <row r="70" spans="25:32" x14ac:dyDescent="0.35">
      <c r="Y70" t="str">
        <f t="shared" si="10"/>
        <v>MA-METROPOLITAN BOSTON</v>
      </c>
      <c r="Z70">
        <v>14212</v>
      </c>
      <c r="AA70" t="s">
        <v>173</v>
      </c>
      <c r="AB70" s="9" t="s">
        <v>35</v>
      </c>
      <c r="AC70" t="s">
        <v>174</v>
      </c>
      <c r="AD70">
        <v>1.042</v>
      </c>
      <c r="AE70">
        <v>1.1970000000000001</v>
      </c>
      <c r="AF70">
        <v>0.89400000000000002</v>
      </c>
    </row>
    <row r="71" spans="25:32" x14ac:dyDescent="0.35">
      <c r="Y71" t="str">
        <f t="shared" si="10"/>
        <v>MA-REST OF MASSACHUSETTS</v>
      </c>
      <c r="Z71">
        <v>14212</v>
      </c>
      <c r="AA71" t="s">
        <v>173</v>
      </c>
      <c r="AB71">
        <v>99</v>
      </c>
      <c r="AC71" t="s">
        <v>175</v>
      </c>
      <c r="AD71">
        <v>1.0169999999999999</v>
      </c>
      <c r="AE71">
        <v>1.0609999999999999</v>
      </c>
      <c r="AF71">
        <v>0.79600000000000004</v>
      </c>
    </row>
    <row r="72" spans="25:32" x14ac:dyDescent="0.35">
      <c r="Y72" t="str">
        <f t="shared" si="10"/>
        <v>MI-DETROIT</v>
      </c>
      <c r="Z72" s="9" t="s">
        <v>176</v>
      </c>
      <c r="AA72" t="s">
        <v>177</v>
      </c>
      <c r="AB72" s="9" t="s">
        <v>35</v>
      </c>
      <c r="AC72" t="s">
        <v>178</v>
      </c>
      <c r="AD72">
        <v>1.0029999999999999</v>
      </c>
      <c r="AE72">
        <v>0.98599999999999999</v>
      </c>
      <c r="AF72">
        <v>1.718</v>
      </c>
    </row>
    <row r="73" spans="25:32" x14ac:dyDescent="0.35">
      <c r="Y73" t="str">
        <f t="shared" si="10"/>
        <v>MI-REST OF MICHIGAN</v>
      </c>
      <c r="Z73" s="9" t="s">
        <v>176</v>
      </c>
      <c r="AA73" t="s">
        <v>177</v>
      </c>
      <c r="AB73">
        <v>99</v>
      </c>
      <c r="AC73" t="s">
        <v>179</v>
      </c>
      <c r="AD73">
        <v>1</v>
      </c>
      <c r="AE73">
        <v>0.91100000000000003</v>
      </c>
      <c r="AF73">
        <v>1.173</v>
      </c>
    </row>
    <row r="74" spans="25:32" x14ac:dyDescent="0.35">
      <c r="Y74" t="str">
        <f t="shared" si="10"/>
        <v>MN-MINNESOTA</v>
      </c>
      <c r="Z74" s="9" t="s">
        <v>180</v>
      </c>
      <c r="AA74" t="s">
        <v>181</v>
      </c>
      <c r="AB74" s="9" t="s">
        <v>30</v>
      </c>
      <c r="AC74" t="s">
        <v>182</v>
      </c>
      <c r="AD74">
        <v>1</v>
      </c>
      <c r="AE74">
        <v>1.0249999999999999</v>
      </c>
      <c r="AF74">
        <v>0.3</v>
      </c>
    </row>
    <row r="75" spans="25:32" x14ac:dyDescent="0.35">
      <c r="Y75" t="str">
        <f t="shared" ref="Y75:Y106" si="11">AA75&amp;"-"&amp;AC75</f>
        <v>MS-MISSISSIPPI</v>
      </c>
      <c r="Z75" s="9" t="s">
        <v>183</v>
      </c>
      <c r="AA75" t="s">
        <v>184</v>
      </c>
      <c r="AB75" s="9" t="s">
        <v>30</v>
      </c>
      <c r="AC75" t="s">
        <v>185</v>
      </c>
      <c r="AD75">
        <v>1</v>
      </c>
      <c r="AE75">
        <v>0.85199999999999998</v>
      </c>
      <c r="AF75">
        <v>0.76800000000000002</v>
      </c>
    </row>
    <row r="76" spans="25:32" x14ac:dyDescent="0.35">
      <c r="Y76" t="str">
        <f t="shared" si="11"/>
        <v>MO-METROPOLITAN KANSAS CITY</v>
      </c>
      <c r="Z76" s="9" t="s">
        <v>186</v>
      </c>
      <c r="AA76" t="s">
        <v>187</v>
      </c>
      <c r="AB76" s="9" t="s">
        <v>188</v>
      </c>
      <c r="AC76" t="s">
        <v>189</v>
      </c>
      <c r="AD76">
        <v>1</v>
      </c>
      <c r="AE76">
        <v>0.94799999999999995</v>
      </c>
      <c r="AF76">
        <v>0.99199999999999999</v>
      </c>
    </row>
    <row r="77" spans="25:32" x14ac:dyDescent="0.35">
      <c r="Y77" t="str">
        <f t="shared" si="11"/>
        <v>MO-METROPOLITAN ST. LOUIS</v>
      </c>
      <c r="Z77" s="9" t="s">
        <v>186</v>
      </c>
      <c r="AA77" t="s">
        <v>187</v>
      </c>
      <c r="AB77" s="9" t="s">
        <v>35</v>
      </c>
      <c r="AC77" t="s">
        <v>190</v>
      </c>
      <c r="AD77">
        <v>1</v>
      </c>
      <c r="AE77">
        <v>0.95199999999999996</v>
      </c>
      <c r="AF77">
        <v>0.99399999999999999</v>
      </c>
    </row>
    <row r="78" spans="25:32" x14ac:dyDescent="0.35">
      <c r="Y78" t="str">
        <f t="shared" si="11"/>
        <v>MO-REST OF MISSOURI</v>
      </c>
      <c r="Z78" s="9" t="s">
        <v>186</v>
      </c>
      <c r="AA78" t="s">
        <v>187</v>
      </c>
      <c r="AB78">
        <v>99</v>
      </c>
      <c r="AC78" t="s">
        <v>191</v>
      </c>
      <c r="AD78">
        <v>1</v>
      </c>
      <c r="AE78">
        <v>0.85899999999999999</v>
      </c>
      <c r="AF78">
        <v>0.97399999999999998</v>
      </c>
    </row>
    <row r="79" spans="25:32" x14ac:dyDescent="0.35">
      <c r="Y79" t="str">
        <f t="shared" si="11"/>
        <v>MT-MONTANA**</v>
      </c>
      <c r="Z79" s="9" t="s">
        <v>192</v>
      </c>
      <c r="AA79" t="s">
        <v>193</v>
      </c>
      <c r="AB79" s="9" t="s">
        <v>35</v>
      </c>
      <c r="AC79" t="s">
        <v>194</v>
      </c>
      <c r="AD79">
        <v>1</v>
      </c>
      <c r="AE79">
        <v>1</v>
      </c>
      <c r="AF79">
        <v>0.97799999999999998</v>
      </c>
    </row>
    <row r="80" spans="25:32" x14ac:dyDescent="0.35">
      <c r="Y80" t="str">
        <f t="shared" si="11"/>
        <v>NE-NEBRASKA</v>
      </c>
      <c r="Z80" s="9" t="s">
        <v>195</v>
      </c>
      <c r="AA80" t="s">
        <v>196</v>
      </c>
      <c r="AB80" s="9" t="s">
        <v>30</v>
      </c>
      <c r="AC80" t="s">
        <v>197</v>
      </c>
      <c r="AD80">
        <v>1</v>
      </c>
      <c r="AE80">
        <v>0.91700000000000004</v>
      </c>
      <c r="AF80">
        <v>0.30399999999999999</v>
      </c>
    </row>
    <row r="81" spans="25:32" x14ac:dyDescent="0.35">
      <c r="Y81" t="str">
        <f t="shared" si="11"/>
        <v>NV-NEVADA**</v>
      </c>
      <c r="Z81" s="9" t="s">
        <v>198</v>
      </c>
      <c r="AA81" t="s">
        <v>199</v>
      </c>
      <c r="AB81" s="9" t="s">
        <v>30</v>
      </c>
      <c r="AC81" t="s">
        <v>200</v>
      </c>
      <c r="AD81">
        <v>1</v>
      </c>
      <c r="AE81">
        <v>1</v>
      </c>
      <c r="AF81">
        <v>0.84399999999999997</v>
      </c>
    </row>
    <row r="82" spans="25:32" x14ac:dyDescent="0.35">
      <c r="Y82" t="str">
        <f t="shared" si="11"/>
        <v>NH-NEW HAMPSHIRE</v>
      </c>
      <c r="Z82">
        <v>14312</v>
      </c>
      <c r="AA82" t="s">
        <v>201</v>
      </c>
      <c r="AB82">
        <v>40</v>
      </c>
      <c r="AC82" t="s">
        <v>202</v>
      </c>
      <c r="AD82">
        <v>1</v>
      </c>
      <c r="AE82">
        <v>1.034</v>
      </c>
      <c r="AF82">
        <v>0.89800000000000002</v>
      </c>
    </row>
    <row r="83" spans="25:32" x14ac:dyDescent="0.35">
      <c r="Y83" t="str">
        <f t="shared" si="11"/>
        <v>NJ-NORTHERN NJ</v>
      </c>
      <c r="Z83">
        <v>12402</v>
      </c>
      <c r="AA83" t="s">
        <v>203</v>
      </c>
      <c r="AB83" s="9" t="s">
        <v>35</v>
      </c>
      <c r="AC83" t="s">
        <v>204</v>
      </c>
      <c r="AD83">
        <v>1.0640000000000001</v>
      </c>
      <c r="AE83">
        <v>1.1719999999999999</v>
      </c>
      <c r="AF83">
        <v>1.032</v>
      </c>
    </row>
    <row r="84" spans="25:32" x14ac:dyDescent="0.35">
      <c r="Y84" t="str">
        <f t="shared" si="11"/>
        <v>NJ-REST OF NEW JERSEY</v>
      </c>
      <c r="Z84">
        <v>12402</v>
      </c>
      <c r="AA84" t="s">
        <v>203</v>
      </c>
      <c r="AB84">
        <v>99</v>
      </c>
      <c r="AC84" t="s">
        <v>205</v>
      </c>
      <c r="AD84">
        <v>1.042</v>
      </c>
      <c r="AE84">
        <v>1.1060000000000001</v>
      </c>
      <c r="AF84">
        <v>1.069</v>
      </c>
    </row>
    <row r="85" spans="25:32" x14ac:dyDescent="0.35">
      <c r="Y85" t="str">
        <f t="shared" si="11"/>
        <v>NM-NEW MEXICO</v>
      </c>
      <c r="Z85" s="9" t="s">
        <v>206</v>
      </c>
      <c r="AA85" t="s">
        <v>207</v>
      </c>
      <c r="AB85" s="9" t="s">
        <v>81</v>
      </c>
      <c r="AC85" t="s">
        <v>208</v>
      </c>
      <c r="AD85">
        <v>1</v>
      </c>
      <c r="AE85">
        <v>0.90800000000000003</v>
      </c>
      <c r="AF85">
        <v>1.1719999999999999</v>
      </c>
    </row>
    <row r="86" spans="25:32" x14ac:dyDescent="0.35">
      <c r="Y86" t="str">
        <f t="shared" si="11"/>
        <v>NY-MANHATTAN</v>
      </c>
      <c r="Z86">
        <v>13202</v>
      </c>
      <c r="AA86" t="s">
        <v>209</v>
      </c>
      <c r="AB86" s="9" t="s">
        <v>35</v>
      </c>
      <c r="AC86" t="s">
        <v>210</v>
      </c>
      <c r="AD86">
        <v>1.0649999999999999</v>
      </c>
      <c r="AE86">
        <v>1.1659999999999999</v>
      </c>
      <c r="AF86">
        <v>1.6559999999999999</v>
      </c>
    </row>
    <row r="87" spans="25:32" x14ac:dyDescent="0.35">
      <c r="Y87" t="str">
        <f t="shared" si="11"/>
        <v>NY-NYC SUBURBS/LONG ISLAND</v>
      </c>
      <c r="Z87">
        <v>13202</v>
      </c>
      <c r="AA87" t="s">
        <v>209</v>
      </c>
      <c r="AB87" s="9" t="s">
        <v>188</v>
      </c>
      <c r="AC87" t="s">
        <v>211</v>
      </c>
      <c r="AD87">
        <v>1.0649999999999999</v>
      </c>
      <c r="AE87">
        <v>1.2</v>
      </c>
      <c r="AF87">
        <v>1.911</v>
      </c>
    </row>
    <row r="88" spans="25:32" x14ac:dyDescent="0.35">
      <c r="Y88" t="str">
        <f t="shared" si="11"/>
        <v>NY-POUGHKPSIE/N NYC SUBURBS</v>
      </c>
      <c r="Z88">
        <v>13202</v>
      </c>
      <c r="AA88" t="s">
        <v>209</v>
      </c>
      <c r="AB88" s="9" t="s">
        <v>127</v>
      </c>
      <c r="AC88" t="s">
        <v>212</v>
      </c>
      <c r="AD88">
        <v>1.046</v>
      </c>
      <c r="AE88">
        <v>1.1060000000000001</v>
      </c>
      <c r="AF88">
        <v>1.2689999999999999</v>
      </c>
    </row>
    <row r="89" spans="25:32" x14ac:dyDescent="0.35">
      <c r="Y89" t="str">
        <f t="shared" si="11"/>
        <v>NY-QUEENS</v>
      </c>
      <c r="Z89">
        <v>13292</v>
      </c>
      <c r="AA89" t="s">
        <v>209</v>
      </c>
      <c r="AB89" s="9" t="s">
        <v>130</v>
      </c>
      <c r="AC89" t="s">
        <v>213</v>
      </c>
      <c r="AD89">
        <v>1.0649999999999999</v>
      </c>
      <c r="AE89">
        <v>1.1950000000000001</v>
      </c>
      <c r="AF89">
        <v>1.462</v>
      </c>
    </row>
    <row r="90" spans="25:32" x14ac:dyDescent="0.35">
      <c r="Y90" t="str">
        <f t="shared" si="11"/>
        <v>NY-REST OF NEW YORK</v>
      </c>
      <c r="Z90">
        <v>13282</v>
      </c>
      <c r="AA90" t="s">
        <v>209</v>
      </c>
      <c r="AB90">
        <v>99</v>
      </c>
      <c r="AC90" t="s">
        <v>214</v>
      </c>
      <c r="AD90">
        <v>1</v>
      </c>
      <c r="AE90">
        <v>0.94899999999999995</v>
      </c>
      <c r="AF90">
        <v>0.73199999999999998</v>
      </c>
    </row>
    <row r="91" spans="25:32" x14ac:dyDescent="0.35">
      <c r="Y91" t="str">
        <f t="shared" si="11"/>
        <v>NC-NORTH CAROLINA</v>
      </c>
      <c r="Z91">
        <v>11502</v>
      </c>
      <c r="AA91" t="s">
        <v>215</v>
      </c>
      <c r="AB91" s="9" t="s">
        <v>30</v>
      </c>
      <c r="AC91" t="s">
        <v>216</v>
      </c>
      <c r="AD91">
        <v>1</v>
      </c>
      <c r="AE91">
        <v>0.92600000000000005</v>
      </c>
      <c r="AF91">
        <v>0.66500000000000004</v>
      </c>
    </row>
    <row r="92" spans="25:32" x14ac:dyDescent="0.35">
      <c r="Y92" t="str">
        <f t="shared" si="11"/>
        <v>ND-NORTH DAKOTA**</v>
      </c>
      <c r="Z92" s="9" t="s">
        <v>217</v>
      </c>
      <c r="AA92" t="s">
        <v>218</v>
      </c>
      <c r="AB92" s="9" t="s">
        <v>35</v>
      </c>
      <c r="AC92" t="s">
        <v>219</v>
      </c>
      <c r="AD92">
        <v>1</v>
      </c>
      <c r="AE92">
        <v>1</v>
      </c>
      <c r="AF92">
        <v>0.51700000000000002</v>
      </c>
    </row>
    <row r="93" spans="25:32" x14ac:dyDescent="0.35">
      <c r="Y93" t="str">
        <f t="shared" si="11"/>
        <v>OH-OHIO</v>
      </c>
      <c r="Z93">
        <v>15202</v>
      </c>
      <c r="AA93" t="s">
        <v>220</v>
      </c>
      <c r="AB93" s="9" t="s">
        <v>30</v>
      </c>
      <c r="AC93" t="s">
        <v>221</v>
      </c>
      <c r="AD93">
        <v>1</v>
      </c>
      <c r="AE93">
        <v>0.91100000000000003</v>
      </c>
      <c r="AF93">
        <v>1.0329999999999999</v>
      </c>
    </row>
    <row r="94" spans="25:32" x14ac:dyDescent="0.35">
      <c r="Y94" t="str">
        <f t="shared" si="11"/>
        <v>OK-OKLAHOMA</v>
      </c>
      <c r="Z94" s="9" t="s">
        <v>222</v>
      </c>
      <c r="AA94" t="s">
        <v>223</v>
      </c>
      <c r="AB94" s="9" t="s">
        <v>30</v>
      </c>
      <c r="AC94" t="s">
        <v>224</v>
      </c>
      <c r="AD94">
        <v>1</v>
      </c>
      <c r="AE94">
        <v>0.89100000000000001</v>
      </c>
      <c r="AF94">
        <v>0.81299999999999994</v>
      </c>
    </row>
    <row r="95" spans="25:32" x14ac:dyDescent="0.35">
      <c r="Y95" t="str">
        <f t="shared" si="11"/>
        <v>OR-PORTLAND</v>
      </c>
      <c r="Z95" s="9" t="s">
        <v>225</v>
      </c>
      <c r="AA95" t="s">
        <v>226</v>
      </c>
      <c r="AB95" s="9" t="s">
        <v>35</v>
      </c>
      <c r="AC95" t="s">
        <v>227</v>
      </c>
      <c r="AD95">
        <v>1.0129999999999999</v>
      </c>
      <c r="AE95">
        <v>1.103</v>
      </c>
      <c r="AF95">
        <v>0.68799999999999994</v>
      </c>
    </row>
    <row r="96" spans="25:32" x14ac:dyDescent="0.35">
      <c r="Y96" t="str">
        <f t="shared" si="11"/>
        <v>OR-REST OF OREGON</v>
      </c>
      <c r="Z96" s="9" t="s">
        <v>225</v>
      </c>
      <c r="AA96" t="s">
        <v>226</v>
      </c>
      <c r="AB96">
        <v>99</v>
      </c>
      <c r="AC96" t="s">
        <v>228</v>
      </c>
      <c r="AD96">
        <v>1</v>
      </c>
      <c r="AE96">
        <v>0.98599999999999999</v>
      </c>
      <c r="AF96">
        <v>0.64300000000000002</v>
      </c>
    </row>
    <row r="97" spans="25:32" x14ac:dyDescent="0.35">
      <c r="Y97" t="str">
        <f t="shared" si="11"/>
        <v>PA-METROPOLITAN PHILADELPHIA</v>
      </c>
      <c r="Z97">
        <v>12502</v>
      </c>
      <c r="AA97" t="s">
        <v>229</v>
      </c>
      <c r="AB97" s="9" t="s">
        <v>35</v>
      </c>
      <c r="AC97" t="s">
        <v>230</v>
      </c>
      <c r="AD97">
        <v>1.024</v>
      </c>
      <c r="AE97">
        <v>1.0529999999999999</v>
      </c>
      <c r="AF97">
        <v>1.177</v>
      </c>
    </row>
    <row r="98" spans="25:32" x14ac:dyDescent="0.35">
      <c r="Y98" t="str">
        <f t="shared" si="11"/>
        <v>PA-REST OF PENNSYLVANIA</v>
      </c>
      <c r="Z98">
        <v>12502</v>
      </c>
      <c r="AA98" t="s">
        <v>229</v>
      </c>
      <c r="AB98">
        <v>99</v>
      </c>
      <c r="AC98" t="s">
        <v>231</v>
      </c>
      <c r="AD98">
        <v>1</v>
      </c>
      <c r="AE98">
        <v>0.92700000000000005</v>
      </c>
      <c r="AF98">
        <v>0.92500000000000004</v>
      </c>
    </row>
    <row r="99" spans="25:32" x14ac:dyDescent="0.35">
      <c r="Y99" t="str">
        <f t="shared" si="11"/>
        <v>PR-PUERTO RICO</v>
      </c>
      <c r="Z99" s="9" t="s">
        <v>232</v>
      </c>
      <c r="AA99" t="s">
        <v>233</v>
      </c>
      <c r="AB99">
        <v>20</v>
      </c>
      <c r="AC99" t="s">
        <v>234</v>
      </c>
      <c r="AD99">
        <v>1</v>
      </c>
      <c r="AE99">
        <v>1.0069999999999999</v>
      </c>
      <c r="AF99">
        <v>0.98199999999999998</v>
      </c>
    </row>
    <row r="100" spans="25:32" x14ac:dyDescent="0.35">
      <c r="Y100" t="str">
        <f t="shared" si="11"/>
        <v>RI-RHODE ISLAND</v>
      </c>
      <c r="Z100">
        <v>14412</v>
      </c>
      <c r="AA100" t="s">
        <v>235</v>
      </c>
      <c r="AB100" s="9" t="s">
        <v>35</v>
      </c>
      <c r="AC100" t="s">
        <v>236</v>
      </c>
      <c r="AD100">
        <v>1.0249999999999999</v>
      </c>
      <c r="AE100">
        <v>1.0389999999999999</v>
      </c>
      <c r="AF100">
        <v>0.84899999999999998</v>
      </c>
    </row>
    <row r="101" spans="25:32" x14ac:dyDescent="0.35">
      <c r="Y101" t="str">
        <f t="shared" si="11"/>
        <v>SC-SOUTH CAROLINA</v>
      </c>
      <c r="Z101">
        <v>11202</v>
      </c>
      <c r="AA101" t="s">
        <v>237</v>
      </c>
      <c r="AB101" s="9" t="s">
        <v>35</v>
      </c>
      <c r="AC101" t="s">
        <v>238</v>
      </c>
      <c r="AD101">
        <v>1</v>
      </c>
      <c r="AE101">
        <v>0.91300000000000003</v>
      </c>
      <c r="AF101">
        <v>0.81699999999999995</v>
      </c>
    </row>
    <row r="102" spans="25:32" x14ac:dyDescent="0.35">
      <c r="Y102" t="str">
        <f t="shared" si="11"/>
        <v>SD-SOUTH DAKOTA**</v>
      </c>
      <c r="Z102" s="9" t="s">
        <v>239</v>
      </c>
      <c r="AA102" t="s">
        <v>240</v>
      </c>
      <c r="AB102" s="9" t="s">
        <v>188</v>
      </c>
      <c r="AC102" t="s">
        <v>241</v>
      </c>
      <c r="AD102">
        <v>1</v>
      </c>
      <c r="AE102">
        <v>1</v>
      </c>
      <c r="AF102">
        <v>0.38200000000000001</v>
      </c>
    </row>
    <row r="103" spans="25:32" x14ac:dyDescent="0.35">
      <c r="Y103" t="str">
        <f t="shared" si="11"/>
        <v>TN-TENNESSEE</v>
      </c>
      <c r="Z103">
        <v>10312</v>
      </c>
      <c r="AA103" t="s">
        <v>242</v>
      </c>
      <c r="AB103">
        <v>35</v>
      </c>
      <c r="AC103" t="s">
        <v>243</v>
      </c>
      <c r="AD103">
        <v>1</v>
      </c>
      <c r="AE103">
        <v>0.89600000000000002</v>
      </c>
      <c r="AF103">
        <v>0.54400000000000004</v>
      </c>
    </row>
    <row r="104" spans="25:32" x14ac:dyDescent="0.35">
      <c r="Y104" t="str">
        <f t="shared" si="11"/>
        <v>TX-AUSTIN</v>
      </c>
      <c r="Z104" s="9" t="s">
        <v>244</v>
      </c>
      <c r="AA104" t="s">
        <v>245</v>
      </c>
      <c r="AB104">
        <v>31</v>
      </c>
      <c r="AC104" t="s">
        <v>246</v>
      </c>
      <c r="AD104">
        <v>1</v>
      </c>
      <c r="AE104">
        <v>1.046</v>
      </c>
      <c r="AF104">
        <v>0.91400000000000003</v>
      </c>
    </row>
    <row r="105" spans="25:32" x14ac:dyDescent="0.35">
      <c r="Y105" t="str">
        <f t="shared" si="11"/>
        <v>TX-BEAUMONT</v>
      </c>
      <c r="Z105" s="9" t="s">
        <v>244</v>
      </c>
      <c r="AA105" t="s">
        <v>245</v>
      </c>
      <c r="AB105">
        <v>20</v>
      </c>
      <c r="AC105" t="s">
        <v>247</v>
      </c>
      <c r="AD105">
        <v>1</v>
      </c>
      <c r="AE105">
        <v>0.90300000000000002</v>
      </c>
      <c r="AF105">
        <v>0.94699999999999995</v>
      </c>
    </row>
    <row r="106" spans="25:32" x14ac:dyDescent="0.35">
      <c r="Y106" t="str">
        <f t="shared" si="11"/>
        <v>TX-BRAZORIA</v>
      </c>
      <c r="Z106" s="9" t="s">
        <v>244</v>
      </c>
      <c r="AA106" t="s">
        <v>245</v>
      </c>
      <c r="AB106" s="9" t="s">
        <v>89</v>
      </c>
      <c r="AC106" t="s">
        <v>248</v>
      </c>
      <c r="AD106">
        <v>1.014</v>
      </c>
      <c r="AE106">
        <v>1.006</v>
      </c>
      <c r="AF106">
        <v>0.79500000000000004</v>
      </c>
    </row>
    <row r="107" spans="25:32" x14ac:dyDescent="0.35">
      <c r="Y107" t="str">
        <f t="shared" ref="Y107:Y121" si="12">AA107&amp;"-"&amp;AC107</f>
        <v>TX-DALLAS</v>
      </c>
      <c r="Z107" s="9" t="s">
        <v>244</v>
      </c>
      <c r="AA107" t="s">
        <v>245</v>
      </c>
      <c r="AB107">
        <v>11</v>
      </c>
      <c r="AC107" t="s">
        <v>249</v>
      </c>
      <c r="AD107">
        <v>1.0109999999999999</v>
      </c>
      <c r="AE107">
        <v>1.0069999999999999</v>
      </c>
      <c r="AF107">
        <v>0.877</v>
      </c>
    </row>
    <row r="108" spans="25:32" x14ac:dyDescent="0.35">
      <c r="Y108" t="str">
        <f t="shared" si="12"/>
        <v>TX-FORT WORTH</v>
      </c>
      <c r="Z108" s="9" t="s">
        <v>244</v>
      </c>
      <c r="AA108" t="s">
        <v>245</v>
      </c>
      <c r="AB108">
        <v>28</v>
      </c>
      <c r="AC108" t="s">
        <v>250</v>
      </c>
      <c r="AD108">
        <v>1.0109999999999999</v>
      </c>
      <c r="AE108">
        <v>0.998</v>
      </c>
      <c r="AF108">
        <v>0.90200000000000002</v>
      </c>
    </row>
    <row r="109" spans="25:32" x14ac:dyDescent="0.35">
      <c r="Y109" t="str">
        <f t="shared" si="12"/>
        <v>TX-GALVESTON</v>
      </c>
      <c r="Z109" s="9" t="s">
        <v>244</v>
      </c>
      <c r="AA109" t="s">
        <v>245</v>
      </c>
      <c r="AB109">
        <v>15</v>
      </c>
      <c r="AC109" t="s">
        <v>251</v>
      </c>
      <c r="AD109">
        <v>1.014</v>
      </c>
      <c r="AE109">
        <v>1</v>
      </c>
      <c r="AF109">
        <v>0.85499999999999998</v>
      </c>
    </row>
    <row r="110" spans="25:32" x14ac:dyDescent="0.35">
      <c r="Y110" t="str">
        <f t="shared" si="12"/>
        <v>TX-HOUSTON</v>
      </c>
      <c r="Z110" s="9" t="s">
        <v>244</v>
      </c>
      <c r="AA110" t="s">
        <v>245</v>
      </c>
      <c r="AB110">
        <v>18</v>
      </c>
      <c r="AC110" t="s">
        <v>252</v>
      </c>
      <c r="AD110">
        <v>1.014</v>
      </c>
      <c r="AE110">
        <v>1.0029999999999999</v>
      </c>
      <c r="AF110">
        <v>1.409</v>
      </c>
    </row>
    <row r="111" spans="25:32" x14ac:dyDescent="0.35">
      <c r="Y111" t="str">
        <f t="shared" si="12"/>
        <v>TX-REST OF TEXAS</v>
      </c>
      <c r="Z111" s="9" t="s">
        <v>244</v>
      </c>
      <c r="AA111" t="s">
        <v>245</v>
      </c>
      <c r="AB111">
        <v>99</v>
      </c>
      <c r="AC111" t="s">
        <v>253</v>
      </c>
      <c r="AD111">
        <v>1</v>
      </c>
      <c r="AE111">
        <v>0.94499999999999995</v>
      </c>
      <c r="AF111">
        <v>0.93400000000000005</v>
      </c>
    </row>
    <row r="112" spans="25:32" x14ac:dyDescent="0.35">
      <c r="Y112" t="str">
        <f t="shared" si="12"/>
        <v>UT-UTAH</v>
      </c>
      <c r="Z112" s="9" t="s">
        <v>254</v>
      </c>
      <c r="AA112" t="s">
        <v>255</v>
      </c>
      <c r="AB112" s="9" t="s">
        <v>89</v>
      </c>
      <c r="AC112" t="s">
        <v>256</v>
      </c>
      <c r="AD112">
        <v>1</v>
      </c>
      <c r="AE112">
        <v>0.93300000000000005</v>
      </c>
      <c r="AF112">
        <v>0.93</v>
      </c>
    </row>
    <row r="113" spans="25:32" x14ac:dyDescent="0.35">
      <c r="Y113" t="str">
        <f t="shared" si="12"/>
        <v>VT-VERMONT</v>
      </c>
      <c r="Z113">
        <v>14512</v>
      </c>
      <c r="AA113" t="s">
        <v>257</v>
      </c>
      <c r="AB113">
        <v>50</v>
      </c>
      <c r="AC113" t="s">
        <v>258</v>
      </c>
      <c r="AD113">
        <v>1</v>
      </c>
      <c r="AE113">
        <v>0.99299999999999999</v>
      </c>
      <c r="AF113">
        <v>0.51800000000000002</v>
      </c>
    </row>
    <row r="114" spans="25:32" x14ac:dyDescent="0.35">
      <c r="Y114" t="str">
        <f t="shared" si="12"/>
        <v>VA-VIRGINIA</v>
      </c>
      <c r="Z114">
        <v>11302</v>
      </c>
      <c r="AA114" t="s">
        <v>259</v>
      </c>
      <c r="AB114" s="9" t="s">
        <v>30</v>
      </c>
      <c r="AC114" t="s">
        <v>260</v>
      </c>
      <c r="AD114">
        <v>1.002</v>
      </c>
      <c r="AE114">
        <v>0.98399999999999999</v>
      </c>
      <c r="AF114">
        <v>0.755</v>
      </c>
    </row>
    <row r="115" spans="25:32" x14ac:dyDescent="0.35">
      <c r="Y115" t="str">
        <f t="shared" si="12"/>
        <v>VI-VIRGIN ISLANDS</v>
      </c>
      <c r="Z115" s="9" t="s">
        <v>232</v>
      </c>
      <c r="AA115" t="s">
        <v>261</v>
      </c>
      <c r="AB115">
        <v>50</v>
      </c>
      <c r="AC115" t="s">
        <v>262</v>
      </c>
      <c r="AD115">
        <v>1</v>
      </c>
      <c r="AE115">
        <v>1.0069999999999999</v>
      </c>
      <c r="AF115">
        <v>0.98199999999999998</v>
      </c>
    </row>
    <row r="116" spans="25:32" x14ac:dyDescent="0.35">
      <c r="Y116" t="str">
        <f t="shared" si="12"/>
        <v>WA-SEATTLE (KING CNTY)</v>
      </c>
      <c r="Z116" s="9" t="s">
        <v>263</v>
      </c>
      <c r="AA116" t="s">
        <v>264</v>
      </c>
      <c r="AB116" s="9" t="s">
        <v>188</v>
      </c>
      <c r="AC116" t="s">
        <v>265</v>
      </c>
      <c r="AD116">
        <v>1.0429999999999999</v>
      </c>
      <c r="AE116">
        <v>1.22</v>
      </c>
      <c r="AF116">
        <v>0.85299999999999998</v>
      </c>
    </row>
    <row r="117" spans="25:32" x14ac:dyDescent="0.35">
      <c r="Y117" t="str">
        <f t="shared" si="12"/>
        <v>WA-REST OF WASHINGTON</v>
      </c>
      <c r="Z117" s="9" t="s">
        <v>263</v>
      </c>
      <c r="AA117" t="s">
        <v>264</v>
      </c>
      <c r="AB117">
        <v>99</v>
      </c>
      <c r="AC117" t="s">
        <v>266</v>
      </c>
      <c r="AD117">
        <v>1.0069999999999999</v>
      </c>
      <c r="AE117">
        <v>1.04</v>
      </c>
      <c r="AF117">
        <v>0.80300000000000005</v>
      </c>
    </row>
    <row r="118" spans="25:32" x14ac:dyDescent="0.35">
      <c r="Y118" t="str">
        <f t="shared" si="12"/>
        <v>WV-WEST VIRGINIA</v>
      </c>
      <c r="Z118">
        <v>11402</v>
      </c>
      <c r="AA118" t="s">
        <v>267</v>
      </c>
      <c r="AB118">
        <v>16</v>
      </c>
      <c r="AC118" t="s">
        <v>268</v>
      </c>
      <c r="AD118">
        <v>1</v>
      </c>
      <c r="AE118">
        <v>0.86199999999999999</v>
      </c>
      <c r="AF118">
        <v>1.333</v>
      </c>
    </row>
    <row r="119" spans="25:32" x14ac:dyDescent="0.35">
      <c r="Y119" t="str">
        <f t="shared" si="12"/>
        <v>WI-WISCONSIN</v>
      </c>
      <c r="Z119" s="9" t="s">
        <v>269</v>
      </c>
      <c r="AA119" t="s">
        <v>270</v>
      </c>
      <c r="AB119" s="9" t="s">
        <v>30</v>
      </c>
      <c r="AC119" t="s">
        <v>271</v>
      </c>
      <c r="AD119">
        <v>1</v>
      </c>
      <c r="AE119">
        <v>0.95699999999999996</v>
      </c>
      <c r="AF119">
        <v>0.33100000000000002</v>
      </c>
    </row>
    <row r="120" spans="25:32" x14ac:dyDescent="0.35">
      <c r="Y120" t="str">
        <f t="shared" si="12"/>
        <v>WY-WYOMING**</v>
      </c>
      <c r="Z120" s="9" t="s">
        <v>272</v>
      </c>
      <c r="AA120" t="s">
        <v>273</v>
      </c>
      <c r="AB120">
        <v>21</v>
      </c>
      <c r="AC120" t="s">
        <v>274</v>
      </c>
      <c r="AD120">
        <v>1</v>
      </c>
      <c r="AE120">
        <v>1</v>
      </c>
      <c r="AF120">
        <v>0.73899999999999999</v>
      </c>
    </row>
    <row r="121" spans="25:32" x14ac:dyDescent="0.35">
      <c r="Y121" t="str">
        <f t="shared" si="12"/>
        <v>-</v>
      </c>
      <c r="Z121" t="s">
        <v>275</v>
      </c>
    </row>
    <row r="123" spans="25:32" x14ac:dyDescent="0.35">
      <c r="Z123" t="s">
        <v>276</v>
      </c>
    </row>
    <row r="124" spans="25:32" x14ac:dyDescent="0.35">
      <c r="Z124" t="s">
        <v>277</v>
      </c>
    </row>
    <row r="126" spans="25:32" x14ac:dyDescent="0.35">
      <c r="Z126" t="s">
        <v>278</v>
      </c>
    </row>
    <row r="127" spans="25:32" x14ac:dyDescent="0.35">
      <c r="Z127" t="s">
        <v>279</v>
      </c>
    </row>
    <row r="129" spans="26:26" x14ac:dyDescent="0.35">
      <c r="Z129" t="s">
        <v>280</v>
      </c>
    </row>
  </sheetData>
  <sortState xmlns:xlrd2="http://schemas.microsoft.com/office/spreadsheetml/2017/richdata2" ref="A9:M52">
    <sortCondition ref="A9:A52"/>
  </sortState>
  <mergeCells count="5">
    <mergeCell ref="C5:G5"/>
    <mergeCell ref="B1:G1"/>
    <mergeCell ref="B2:G3"/>
    <mergeCell ref="H7:K7"/>
    <mergeCell ref="C7:G7"/>
  </mergeCells>
  <dataValidations count="1">
    <dataValidation type="list" allowBlank="1" showInputMessage="1" showErrorMessage="1" sqref="C5:G5" xr:uid="{DE27E1F7-D5E2-46C8-994B-4E01439D2911}">
      <formula1>$Y$8:$Y$120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A8A1C-2A57-4B4B-87EE-8554D87FB0A7}">
  <dimension ref="A1:G5"/>
  <sheetViews>
    <sheetView workbookViewId="0">
      <selection activeCell="C15" sqref="C15"/>
    </sheetView>
  </sheetViews>
  <sheetFormatPr defaultRowHeight="14.5" x14ac:dyDescent="0.35"/>
  <sheetData>
    <row r="1" spans="1:7" x14ac:dyDescent="0.35">
      <c r="A1" s="29" t="s">
        <v>281</v>
      </c>
      <c r="B1" s="29"/>
      <c r="C1" s="29"/>
      <c r="D1" s="29"/>
      <c r="E1" s="29"/>
      <c r="F1" s="29"/>
      <c r="G1" s="29"/>
    </row>
    <row r="2" spans="1:7" x14ac:dyDescent="0.35">
      <c r="A2" s="29"/>
      <c r="B2" s="29"/>
      <c r="C2" s="29"/>
      <c r="D2" s="29"/>
      <c r="E2" s="29"/>
      <c r="F2" s="29"/>
      <c r="G2" s="29"/>
    </row>
    <row r="5" spans="1:7" x14ac:dyDescent="0.35">
      <c r="A5" s="30" t="s">
        <v>282</v>
      </c>
      <c r="B5" s="29"/>
      <c r="C5" s="29"/>
      <c r="D5" s="29"/>
      <c r="E5" s="29"/>
      <c r="F5" s="29"/>
      <c r="G5" s="29"/>
    </row>
  </sheetData>
  <mergeCells count="2">
    <mergeCell ref="A1:G2"/>
    <mergeCell ref="A5:G5"/>
  </mergeCells>
  <hyperlinks>
    <hyperlink ref="A5" r:id="rId1" xr:uid="{B9AC1F41-7972-49E8-A931-CF25A48FC1F4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U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9 b I 1 z K w A A A D 3 A A A A E g A A A E N v b m Z p Z y 9 Q Y W N r Y W d l L n h t b I S P s Q 6 C M B i E d x P f g X S n L S U u 5 K c M r p K Y E I 1 r A w 0 0 Q m t o s b y b g 4 / k K w h R 1 M 3 x 7 r 7 k 7 h 6 3 O 2 R j 1 w Z X 2 V t l d I o i T F F g n d C V a I 2 W K d I G Z X y 9 g r 0 o z 6 K W w U R r m 4 y 2 S l H j 3 C U h x H u P f Y x N X x N G a U R O + a 4 o G 9 k J 9 I H V f z h U e q 4 t J e J w f K 3 h D E d x h D e U Y Q p k M S F X + g u w a f C c / p i w H V o 3 9 J J L H R 4 K I I s E 8 v 7 A n w A A A P / / A w B Q S w M E F A A C A A g A A A A h A D s d w k G 1 A w A A 3 V U A A B M A A A B G b 3 J t d W x h c y 9 T Z W N 0 a W 9 u M S 5 t 7 F z b T u M w E H 1 H 4 h + s 8 N L u N o l 6 A V p Q k S A F s R K L E E X s A y D k J m 4 b b W J X t k N B i H 9 f O w l L u 0 F A 2 q 4 U w v Q h T X w 5 n o x n x m f k y I K 4 0 m c U 9 Z P / + u 7 a m h h j T j y 0 Y Z w R z 8 e S + 6 5 9 e e S g S + y 6 P i X o T B U Q d O I L a a A u C o h c X 0 P q 1 2 c R V + V d 9 I s M r A P O p o J w h 1 F J q B Q V Y y z l R O z Y 9 n Q 6 t V z P t U b s z r 5 L A I U 5 Z N x 0 x 3 7 g c U L t y X h i 4 y n m H i H C d i O u y q S p u p h p c 3 O i x z c D N b 4 1 l m F g V G u J A B v G 4 b 3 k 2 J V K 9 g s 8 C A g 6 4 i x E x 7 q N E k v / W 3 F 5 J R G 1 h h 4 f D Y c F U U j r R g 0 Z v R + X l j c k p k g 0 s U P l O J G q 0 q i i P f R c P Q i Y + / v l 7 t q 8 1 t K F z I s C M l 8 8 9 T 0 F I S S m n n q d G b x m B u / 2 1 q e U 8 L R Y v 6 0 k 9 z K u U m U X + w c n h 5 b U s i d X c 8 C U f v Q k 7 a F v u s G 5 v h z v U C Y r V y 4 L x A T T m 2 r y q G c i f f w r Q D 1 5 C L C Q a U m n W k O f X w H P L 9 s 1 j I Z h 3 G T 0 8 a Y C j C d l E a l B N M A g q u h 7 H o R G B q E N J h W r 8 M M I o E K w w t U 7 8 u Z c Y G t C Y F u B S e V D a G Y Q t s G v l w + N M A l L e k I L r B B C Q Q H W p 2 U n o T W 3 w r V g h S u E W e d D a G U Q t r 6 6 Y x R n G n t f f h o / P d W B a V y a L O V T Y X Y a m + A J E N C A s C 3 g S 8 1 X f G m W 8 m 0 C 5 S s J 5 c u H s P m K b Q J p L E W M z Y d Q V k M A 2 g m G U A T i u u x y 3 Q B v h L A M 3 l g Y 8 r y s I T T m 6 P c W 0 G + g 3 w t Z 9 1 Z J 9 6 S A w K 9 g p c i H s A X b m 5 A C g C m V O o l Y 1 p T q E B F g c Y G I A I n M w j F l 8 5 W Y M p s K b U M q B K n Q y l K h f A j b J d 1 x h m S q E O t d P o R t + P w B 0 r H / b I w f 1 i Q Y I 0 T G Q h v j L I V s A 4 U E C l k g C p k P o V 3 S v V 8 g o S U h o f k Q 2 v A p A 9 D Y I j O H f A h g z h C d S 2 7 O s 1 S 6 A 1 Q a q H S p q H Q + h E 5 J d 0 C B j A M Z X 2 j 7 r g O f B A C d L z f / y Y c A D g E r B D j E O w 5 h P K m c 4 u q c T f s k U B 7 B e P d z J x X G z c u R m W e c h U y f m H l M s G o l 9 E m Z 8 S G Z V l q T l l f e O l 1 T a S d t v R 8 E f R c H m I u u 5 B G Z G c g Z Y z r S f R 8 m 5 G W Q C 4 6 p G D I e J g m b r t R D Z a S q P T 4 a 6 f m j a j S p m i H 9 0 n G u d 6 A w P I p D Y i M F 5 x F 9 m 2 l 0 2 n M y Z W f Y / Y 1 H P h 1 l a p y e g x w m p I 1 6 T G g w J z 6 H 1 H 2 w t I R J Z + 7 f Y U n i c 1 M Z f 6 + 1 P g h V K w 8 d U g / 1 V L / n I T 1 1 H 7 f 4 i W k 0 V C 0 i T n h W n u f u p 1 E 4 + K f + q b q + 5 t N X 1 b z 7 B w A A / / 8 D A F B L A Q I t A B Q A B g A I A A A A I Q A q 3 a p A 0 g A A A D c B A A A T A A A A A A A A A A A A A A A A A A A A A A B b Q 2 9 u d G V u d F 9 U e X B l c 1 0 u e G 1 s U E s B A i 0 A F A A C A A g A A A A h A P W y N c y s A A A A 9 w A A A B I A A A A A A A A A A A A A A A A A C w M A A E N v b m Z p Z y 9 Q Y W N r Y W d l L n h t b F B L A Q I t A B Q A A g A I A A A A I Q A 7 H c J B t Q M A A N 1 V A A A T A A A A A A A A A A A A A A A A A O c D A A B G b 3 J t d W x h c y 9 T Z W N 0 a W 9 u M S 5 t U E s F B g A A A A A D A A M A w g A A A M 0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E A A A A A A A A M 4 Q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G V k a W F 0 c m l j J T J G V k Z D J T I w V m F j Y 2 l u Z S U y M F B y a W N l J T I w T G l z d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g t M j V U M T Y 6 N D U 6 M j g u O D A 0 N j A 0 N V o i L z 4 8 R W 5 0 c n k g V H l w Z T 0 i R m l s b E N v b H V t b l R 5 c G V z I i B W Y W x 1 Z T 0 i c 0 J n W U d C a E V S Q 1 F Z R y I v P j x F b n R y e S B U e X B l P S J G a W x s Q 2 9 s d W 1 u T m F t Z X M i I F Z h b H V l P S J z W y Z x d W 9 0 O 1 Z h Y 2 N p b m U m c X V v d D s s J n F 1 b 3 Q 7 Q n J h b m R u Y W 1 l L y B U c m F k Z W 5 h b W U m c X V v d D s s J n F 1 b 3 Q 7 T k R D J n F 1 b 3 Q 7 L C Z x d W 9 0 O 1 B h Y 2 t h Z 2 l u Z y Z x d W 9 0 O y w m c X V v d D t D R E M g Q 2 9 z d C 8 g R G 9 z Z S Z x d W 9 0 O y w m c X V v d D t Q c m l 2 Y X R l I F N l Y 3 R v c i B D b 3 N 0 L y B E b 3 N l J n F 1 b 3 Q 7 L C Z x d W 9 0 O 0 N v b n R y Y W N 0 I E V u Z C B E Y X R l J n F 1 b 3 Q 7 L C Z x d W 9 0 O 0 1 h b n V m Y W N 0 d X J l c i Z x d W 9 0 O y w m c X V v d D t D b 2 5 0 c m F j d C B O d W 1 i Z X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z M W E 5 M z R i L W N h M m E t N D l i M C 1 i Z W J l L T g 2 N m F k O W M 3 N 2 M x Z i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Z W R p Y X R y a W N c X C 9 W R k M g V m F j Y 2 l u Z S B Q c m l j Z S B M a X N 0 L 0 F 1 d G 9 S Z W 1 v d m V k Q 2 9 s d W 1 u c z E u e 1 Z h Y 2 N p b m U s M H 0 m c X V v d D s s J n F 1 b 3 Q 7 U 2 V j d G l v b j E v U G V k a W F 0 c m l j X F w v V k Z D I F Z h Y 2 N p b m U g U H J p Y 2 U g T G l z d C 9 B d X R v U m V t b 3 Z l Z E N v b H V t b n M x L n t C c m F u Z G 5 h b W U v I F R y Y W R l b m F t Z S w x f S Z x d W 9 0 O y w m c X V v d D t T Z W N 0 a W 9 u M S 9 Q Z W R p Y X R y a W N c X C 9 W R k M g V m F j Y 2 l u Z S B Q c m l j Z S B M a X N 0 L 0 F 1 d G 9 S Z W 1 v d m V k Q 2 9 s d W 1 u c z E u e 0 5 E Q y w y f S Z x d W 9 0 O y w m c X V v d D t T Z W N 0 a W 9 u M S 9 Q Z W R p Y X R y a W N c X C 9 W R k M g V m F j Y 2 l u Z S B Q c m l j Z S B M a X N 0 L 0 F 1 d G 9 S Z W 1 v d m V k Q 2 9 s d W 1 u c z E u e 1 B h Y 2 t h Z 2 l u Z y w z f S Z x d W 9 0 O y w m c X V v d D t T Z W N 0 a W 9 u M S 9 Q Z W R p Y X R y a W N c X C 9 W R k M g V m F j Y 2 l u Z S B Q c m l j Z S B M a X N 0 L 0 F 1 d G 9 S Z W 1 v d m V k Q 2 9 s d W 1 u c z E u e 0 N E Q y B D b 3 N 0 L y B E b 3 N l L D R 9 J n F 1 b 3 Q 7 L C Z x d W 9 0 O 1 N l Y 3 R p b 2 4 x L 1 B l Z G l h d H J p Y 1 x c L 1 Z G Q y B W Y W N j a W 5 l I F B y a W N l I E x p c 3 Q v Q X V 0 b 1 J l b W 9 2 Z W R D b 2 x 1 b W 5 z M S 5 7 U H J p d m F 0 Z S B T Z W N 0 b 3 I g Q 2 9 z d C 8 g R G 9 z Z S w 1 f S Z x d W 9 0 O y w m c X V v d D t T Z W N 0 a W 9 u M S 9 Q Z W R p Y X R y a W N c X C 9 W R k M g V m F j Y 2 l u Z S B Q c m l j Z S B M a X N 0 L 0 F 1 d G 9 S Z W 1 v d m V k Q 2 9 s d W 1 u c z E u e 0 N v b n R y Y W N 0 I E V u Z C B E Y X R l L D Z 9 J n F 1 b 3 Q 7 L C Z x d W 9 0 O 1 N l Y 3 R p b 2 4 x L 1 B l Z G l h d H J p Y 1 x c L 1 Z G Q y B W Y W N j a W 5 l I F B y a W N l I E x p c 3 Q v Q X V 0 b 1 J l b W 9 2 Z W R D b 2 x 1 b W 5 z M S 5 7 T W F u d W Z h Y 3 R 1 c m V y L D d 9 J n F 1 b 3 Q 7 L C Z x d W 9 0 O 1 N l Y 3 R p b 2 4 x L 1 B l Z G l h d H J p Y 1 x c L 1 Z G Q y B W Y W N j a W 5 l I F B y a W N l I E x p c 3 Q v Q X V 0 b 1 J l b W 9 2 Z W R D b 2 x 1 b W 5 z M S 5 7 Q 2 9 u d H J h Y 3 Q g T n V t Y m V y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B l Z G l h d H J p Y 1 x c L 1 Z G Q y B W Y W N j a W 5 l I F B y a W N l I E x p c 3 Q v Q X V 0 b 1 J l b W 9 2 Z W R D b 2 x 1 b W 5 z M S 5 7 V m F j Y 2 l u Z S w w f S Z x d W 9 0 O y w m c X V v d D t T Z W N 0 a W 9 u M S 9 Q Z W R p Y X R y a W N c X C 9 W R k M g V m F j Y 2 l u Z S B Q c m l j Z S B M a X N 0 L 0 F 1 d G 9 S Z W 1 v d m V k Q 2 9 s d W 1 u c z E u e 0 J y Y W 5 k b m F t Z S 8 g V H J h Z G V u Y W 1 l L D F 9 J n F 1 b 3 Q 7 L C Z x d W 9 0 O 1 N l Y 3 R p b 2 4 x L 1 B l Z G l h d H J p Y 1 x c L 1 Z G Q y B W Y W N j a W 5 l I F B y a W N l I E x p c 3 Q v Q X V 0 b 1 J l b W 9 2 Z W R D b 2 x 1 b W 5 z M S 5 7 T k R D L D J 9 J n F 1 b 3 Q 7 L C Z x d W 9 0 O 1 N l Y 3 R p b 2 4 x L 1 B l Z G l h d H J p Y 1 x c L 1 Z G Q y B W Y W N j a W 5 l I F B y a W N l I E x p c 3 Q v Q X V 0 b 1 J l b W 9 2 Z W R D b 2 x 1 b W 5 z M S 5 7 U G F j a 2 F n a W 5 n L D N 9 J n F 1 b 3 Q 7 L C Z x d W 9 0 O 1 N l Y 3 R p b 2 4 x L 1 B l Z G l h d H J p Y 1 x c L 1 Z G Q y B W Y W N j a W 5 l I F B y a W N l I E x p c 3 Q v Q X V 0 b 1 J l b W 9 2 Z W R D b 2 x 1 b W 5 z M S 5 7 Q 0 R D I E N v c 3 Q v I E R v c 2 U s N H 0 m c X V v d D s s J n F 1 b 3 Q 7 U 2 V j d G l v b j E v U G V k a W F 0 c m l j X F w v V k Z D I F Z h Y 2 N p b m U g U H J p Y 2 U g T G l z d C 9 B d X R v U m V t b 3 Z l Z E N v b H V t b n M x L n t Q c m l 2 Y X R l I F N l Y 3 R v c i B D b 3 N 0 L y B E b 3 N l L D V 9 J n F 1 b 3 Q 7 L C Z x d W 9 0 O 1 N l Y 3 R p b 2 4 x L 1 B l Z G l h d H J p Y 1 x c L 1 Z G Q y B W Y W N j a W 5 l I F B y a W N l I E x p c 3 Q v Q X V 0 b 1 J l b W 9 2 Z W R D b 2 x 1 b W 5 z M S 5 7 Q 2 9 u d H J h Y 3 Q g R W 5 k I E R h d G U s N n 0 m c X V v d D s s J n F 1 b 3 Q 7 U 2 V j d G l v b j E v U G V k a W F 0 c m l j X F w v V k Z D I F Z h Y 2 N p b m U g U H J p Y 2 U g T G l z d C 9 B d X R v U m V t b 3 Z l Z E N v b H V t b n M x L n t N Y W 5 1 Z m F j d H V y Z X I s N 3 0 m c X V v d D s s J n F 1 b 3 Q 7 U 2 V j d G l v b j E v U G V k a W F 0 c m l j X F w v V k Z D I F Z h Y 2 N p b m U g U H J p Y 2 U g T G l z d C 9 B d X R v U m V t b 3 Z l Z E N v b H V t b n M x L n t D b 2 5 0 c m F j d C B O d W 1 i Z X I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l Z G l h d H J p Y y U y R l Z G Q y U y M F Z h Y 2 N p b m U l M j B Q c m l j Z S U y M E x p c 3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Z W R p Y X R y a W M l M k Z W R k M l M j B W Y W N j a W 5 l J T I w U H J p Y 2 U l M j B M a X N 0 L 0 V 4 d H J h Y 3 R l Z C U y M F R h Y m x l J T I w R n J v b S U y M E h 0 b W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l Z G l h d H J p Y y U y R l Z G Q y U y M F Z h Y 2 N p b m U l M j B Q c m l j Z S U y M E x p c 3 Q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Z W R p Y X R y a W M l M k Z W R k M l M j B W Y W N j a W 5 l J T I w U H J p Y 2 U l M j B M a X N 0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K 9 a e q i n N S 5 L 7 y E W f L j U k A A A A A A I A A A A A A B B m A A A A A Q A A I A A A A B a K A P R R 4 3 X 1 i n B K D / N 0 j l x 0 x s p k h 2 l 5 I k v X f A Q W 1 O Z 1 A A A A A A 6 A A A A A A g A A I A A A A B V 5 T S C 3 T / y f l 4 7 A A Q C H k P / K P b / 8 I x T I T B g n Q d n 5 3 E Z a U A A A A C X r w 5 y B A N e 1 I f y M I h o 7 6 e 6 P Y b I s c S u J l v G h z G V n Z k f n o C o 3 l e s i k 4 i f v K F W 3 D I k / V 2 v Q 2 / f 6 n 5 E P H u H y u D L T b 3 9 E u 5 b q B t 6 w s y W 3 5 b Z M 1 s o Q A A A A P D F R 0 L o j 3 I m r d y 3 X H V G x G Y 7 E x y w 7 3 z 0 e d x y U L C K v y y 6 0 C E G D e a k 9 / 9 V g H G j W o c r Z 4 8 p 2 h Q 5 a E 8 g M g y Q K l p Y L j M = < / D a t a M a s h u p > 
</file>

<file path=customXml/itemProps1.xml><?xml version="1.0" encoding="utf-8"?>
<ds:datastoreItem xmlns:ds="http://schemas.openxmlformats.org/officeDocument/2006/customXml" ds:itemID="{233B6FBF-1A31-4064-9539-BCEC6C4811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Professional Services</vt:lpstr>
      <vt:lpstr>Not On List Look 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Vanchiere</dc:creator>
  <cp:keywords/>
  <dc:description/>
  <cp:lastModifiedBy>Paul Vanchiere</cp:lastModifiedBy>
  <cp:revision/>
  <dcterms:created xsi:type="dcterms:W3CDTF">2024-03-11T16:31:13Z</dcterms:created>
  <dcterms:modified xsi:type="dcterms:W3CDTF">2024-08-29T00:08:52Z</dcterms:modified>
  <cp:category/>
  <cp:contentStatus/>
</cp:coreProperties>
</file>