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17135\Downloads\"/>
    </mc:Choice>
  </mc:AlternateContent>
  <xr:revisionPtr revIDLastSave="0" documentId="13_ncr:1_{37D89FA5-5665-4724-A2D7-444F334FBA54}" xr6:coauthVersionLast="47" xr6:coauthVersionMax="47" xr10:uidLastSave="{00000000-0000-0000-0000-000000000000}"/>
  <bookViews>
    <workbookView xWindow="-110" yWindow="-110" windowWidth="25820" windowHeight="15500" activeTab="1" xr2:uid="{00000000-000D-0000-FFFF-FFFF00000000}"/>
  </bookViews>
  <sheets>
    <sheet name="Instructions" sheetId="22" r:id="rId1"/>
    <sheet name="Professional Services Pricing" sheetId="21" r:id="rId2"/>
    <sheet name="Vaccine Pricing" sheetId="7" r:id="rId3"/>
    <sheet name="Lab Pricing" sheetId="20" r:id="rId4"/>
  </sheets>
  <definedNames>
    <definedName name="CLFS_2024_Q1V1">#REF!</definedName>
    <definedName name="_xlnm.Print_Area" localSheetId="0">Instructions!$A:$P</definedName>
    <definedName name="_xlnm.Print_Area" localSheetId="3">'Lab Pricing'!$A$1:$J$39</definedName>
    <definedName name="_xlnm.Print_Area" localSheetId="1">'Professional Services Pricing'!$A$1:$N$88</definedName>
    <definedName name="_xlnm.Print_Area" localSheetId="2">'Vaccine Pricing'!$A$1:$I$70</definedName>
    <definedName name="_xlnm.Print_Titles" localSheetId="3">'Lab Pricing'!$7:$7</definedName>
    <definedName name="_xlnm.Print_Titles" localSheetId="1">'Professional Services Pricing'!$9:$10</definedName>
  </definedNames>
  <calcPr calcId="191029"/>
  <extLst>
    <ext xmlns:x15="http://schemas.microsoft.com/office/spreadsheetml/2010/11/main" uri="{FCE2AD5D-F65C-4FA6-A056-5C36A1767C68}">
      <x15:dataModel>
        <x15:modelTables>
          <x15:modelTable id="Table 1_fa81f7c3-38dd-4893-ac6b-af385ec549e1" name="Table 1" connection="Query - Table 1"/>
          <x15:modelTable id="Table 2_45cfef99-893f-4e30-b5e7-fc7534bf55f1" name="Table 2" connection="Query - Table 2"/>
          <x15:modelTable id="Table 3_5473d508-219e-409c-94ca-3641273f7ea2" name="Table 3" connection="Query - Table 3"/>
          <x15:modelTable id="Table 4_0583782c-f15b-4498-bcaf-6faae9e8dba8" name="Table 4" connection="Query - Table 4"/>
          <x15:modelTable id="Pediatric COVID-19 Vaccine Price List_dcc78df3-81df-4229-910c-d48ebcdab366" name="Pediatric COVID-19 Vaccine Price List" connection="Query - Pediatric COVID-19 Vaccine Price List"/>
          <x15:modelTable id="Adult COVID-19 Vaccine Price List_a5446d77-ce07-4953-9171-41f7fdfb3e96" name="Adult COVID-19 Vaccine Price List" connection="Query - Adult COVID-19 Vaccine Price List"/>
          <x15:modelTable id="Table 5_59a476d5-2599-473a-a6b2-9bf723474604" name="Table 5" connection="Query - Table 5"/>
          <x15:modelTable id="Table 6_6fbd329d-863a-46fd-802a-923fe6ebd5b9" name="Table 6" connection="Query - Table 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21" l="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13" i="21"/>
  <c r="R8" i="21"/>
  <c r="R9" i="21"/>
  <c r="R10" i="21"/>
  <c r="R11" i="21"/>
  <c r="R12" i="21"/>
  <c r="R13" i="21"/>
  <c r="R14" i="21"/>
  <c r="R15" i="21"/>
  <c r="R16" i="21"/>
  <c r="R17" i="21"/>
  <c r="R18" i="21"/>
  <c r="R19" i="21"/>
  <c r="R20" i="21"/>
  <c r="R21" i="21"/>
  <c r="R22" i="21"/>
  <c r="R23" i="21"/>
  <c r="R24" i="21"/>
  <c r="R25" i="21"/>
  <c r="R26" i="21"/>
  <c r="R27" i="21"/>
  <c r="R28" i="21"/>
  <c r="R29" i="21"/>
  <c r="R30" i="21"/>
  <c r="R31" i="21"/>
  <c r="R32" i="21"/>
  <c r="R33" i="21"/>
  <c r="R34" i="21"/>
  <c r="R35" i="21"/>
  <c r="R36" i="21"/>
  <c r="R37" i="21"/>
  <c r="R38" i="21"/>
  <c r="R39" i="21"/>
  <c r="R40" i="21"/>
  <c r="R41" i="21"/>
  <c r="R42" i="21"/>
  <c r="R43" i="21"/>
  <c r="R44" i="21"/>
  <c r="R45" i="21"/>
  <c r="R46" i="21"/>
  <c r="R47" i="21"/>
  <c r="R48" i="21"/>
  <c r="R49" i="21"/>
  <c r="R50" i="21"/>
  <c r="R53" i="21"/>
  <c r="R54" i="21"/>
  <c r="R55" i="21"/>
  <c r="R56" i="21"/>
  <c r="R57" i="21"/>
  <c r="R58" i="21"/>
  <c r="R59" i="21"/>
  <c r="R60" i="21"/>
  <c r="R61" i="21"/>
  <c r="R62" i="21"/>
  <c r="R63" i="21"/>
  <c r="R64" i="21"/>
  <c r="R65" i="21"/>
  <c r="R66" i="21"/>
  <c r="R67" i="21"/>
  <c r="R68" i="21"/>
  <c r="R69" i="21"/>
  <c r="R70" i="21"/>
  <c r="R71" i="21"/>
  <c r="R72" i="21"/>
  <c r="R73" i="21"/>
  <c r="R74" i="21"/>
  <c r="R75" i="21"/>
  <c r="R76" i="21"/>
  <c r="R77" i="21"/>
  <c r="R78" i="21"/>
  <c r="R79" i="21"/>
  <c r="R80" i="21"/>
  <c r="R81" i="21"/>
  <c r="R82" i="21"/>
  <c r="R83" i="21"/>
  <c r="R84" i="21"/>
  <c r="R85" i="21"/>
  <c r="R86" i="21"/>
  <c r="R87" i="21"/>
  <c r="R88" i="21"/>
  <c r="R89" i="21"/>
  <c r="R90" i="21"/>
  <c r="R91" i="21"/>
  <c r="R92" i="21"/>
  <c r="R93" i="21"/>
  <c r="R94" i="21"/>
  <c r="R95" i="21"/>
  <c r="R96" i="21"/>
  <c r="R97" i="21"/>
  <c r="R98" i="21"/>
  <c r="R99" i="21"/>
  <c r="R100" i="21"/>
  <c r="R101" i="21"/>
  <c r="R102" i="21"/>
  <c r="R103" i="21"/>
  <c r="R104" i="21"/>
  <c r="R105" i="21"/>
  <c r="R106" i="21"/>
  <c r="R107" i="21"/>
  <c r="R108" i="21"/>
  <c r="R109" i="21"/>
  <c r="R110" i="21"/>
  <c r="R111" i="21"/>
  <c r="R112" i="21"/>
  <c r="R113" i="21"/>
  <c r="R114" i="21"/>
  <c r="R115" i="21"/>
  <c r="R116" i="21"/>
  <c r="R117" i="21"/>
  <c r="R118" i="21"/>
  <c r="R7" i="21"/>
  <c r="L6" i="21" l="1"/>
  <c r="J53" i="21" s="1"/>
  <c r="J6" i="21"/>
  <c r="H53" i="21" s="1"/>
  <c r="K6" i="21"/>
  <c r="I53" i="21" s="1"/>
  <c r="K53" i="21" l="1"/>
  <c r="L53" i="21" s="1"/>
  <c r="M53" i="21" s="1"/>
  <c r="N53" i="21" s="1"/>
  <c r="H39" i="21"/>
  <c r="H81" i="21"/>
  <c r="H46" i="21"/>
  <c r="H54" i="21"/>
  <c r="H61" i="21"/>
  <c r="H19" i="21"/>
  <c r="H33" i="21"/>
  <c r="H47" i="21"/>
  <c r="H75" i="21"/>
  <c r="H40" i="21"/>
  <c r="H82" i="21"/>
  <c r="H55" i="21"/>
  <c r="H34" i="21"/>
  <c r="H62" i="21"/>
  <c r="H27" i="21"/>
  <c r="H41" i="21"/>
  <c r="H69" i="21"/>
  <c r="H20" i="21"/>
  <c r="H48" i="21"/>
  <c r="H49" i="21"/>
  <c r="H77" i="21"/>
  <c r="H84" i="21"/>
  <c r="H15" i="21"/>
  <c r="H29" i="21"/>
  <c r="H57" i="21"/>
  <c r="H65" i="21"/>
  <c r="H56" i="21"/>
  <c r="K56" i="21" s="1"/>
  <c r="L56" i="21" s="1"/>
  <c r="M56" i="21" s="1"/>
  <c r="N56" i="21" s="1"/>
  <c r="H58" i="21"/>
  <c r="H14" i="21"/>
  <c r="H17" i="21"/>
  <c r="H72" i="21"/>
  <c r="H22" i="21"/>
  <c r="H44" i="21"/>
  <c r="H83" i="21"/>
  <c r="H51" i="21"/>
  <c r="H21" i="21"/>
  <c r="H68" i="21"/>
  <c r="H30" i="21"/>
  <c r="H63" i="21"/>
  <c r="H18" i="21"/>
  <c r="H64" i="21"/>
  <c r="H73" i="21"/>
  <c r="H42" i="21"/>
  <c r="H52" i="21"/>
  <c r="H31" i="21"/>
  <c r="H43" i="21"/>
  <c r="H74" i="21"/>
  <c r="H85" i="21"/>
  <c r="H76" i="21"/>
  <c r="H32" i="21"/>
  <c r="H13" i="21"/>
  <c r="H79" i="21"/>
  <c r="H24" i="21"/>
  <c r="H66" i="21"/>
  <c r="H23" i="21"/>
  <c r="H35" i="21"/>
  <c r="H45" i="21"/>
  <c r="H67" i="21"/>
  <c r="H78" i="21"/>
  <c r="K78" i="21" s="1"/>
  <c r="L78" i="21" s="1"/>
  <c r="M78" i="21" s="1"/>
  <c r="N78" i="21" s="1"/>
  <c r="H36" i="21"/>
  <c r="H38" i="21"/>
  <c r="H16" i="21"/>
  <c r="H25" i="21"/>
  <c r="H26" i="21"/>
  <c r="H50" i="21"/>
  <c r="H59" i="21"/>
  <c r="H60" i="21"/>
  <c r="H37" i="21"/>
  <c r="H70" i="21"/>
  <c r="H71" i="21"/>
  <c r="H80" i="21"/>
  <c r="H28" i="21"/>
  <c r="I18" i="21"/>
  <c r="I32" i="21"/>
  <c r="I60" i="21"/>
  <c r="I74" i="21"/>
  <c r="I39" i="21"/>
  <c r="I81" i="21"/>
  <c r="I46" i="21"/>
  <c r="I54" i="21"/>
  <c r="I26" i="21"/>
  <c r="I68" i="21"/>
  <c r="I19" i="21"/>
  <c r="I33" i="21"/>
  <c r="I47" i="21"/>
  <c r="I75" i="21"/>
  <c r="I40" i="21"/>
  <c r="I82" i="21"/>
  <c r="I55" i="21"/>
  <c r="I34" i="21"/>
  <c r="I62" i="21"/>
  <c r="I27" i="21"/>
  <c r="I41" i="21"/>
  <c r="I14" i="21"/>
  <c r="I21" i="21"/>
  <c r="I42" i="21"/>
  <c r="I70" i="21"/>
  <c r="I49" i="21"/>
  <c r="I77" i="21"/>
  <c r="I84" i="21"/>
  <c r="I29" i="21"/>
  <c r="I61" i="21"/>
  <c r="I56" i="21"/>
  <c r="I78" i="21"/>
  <c r="I15" i="21"/>
  <c r="I76" i="21"/>
  <c r="I22" i="21"/>
  <c r="I13" i="21"/>
  <c r="I44" i="21"/>
  <c r="I24" i="21"/>
  <c r="I17" i="21"/>
  <c r="I72" i="21"/>
  <c r="I83" i="21"/>
  <c r="I45" i="21"/>
  <c r="I58" i="21"/>
  <c r="I51" i="21"/>
  <c r="I30" i="21"/>
  <c r="I63" i="21"/>
  <c r="I64" i="21"/>
  <c r="I73" i="21"/>
  <c r="I20" i="21"/>
  <c r="I52" i="21"/>
  <c r="I31" i="21"/>
  <c r="I43" i="21"/>
  <c r="I85" i="21"/>
  <c r="I65" i="21"/>
  <c r="I67" i="21"/>
  <c r="I57" i="21"/>
  <c r="I66" i="21"/>
  <c r="I23" i="21"/>
  <c r="I35" i="21"/>
  <c r="I36" i="21"/>
  <c r="I69" i="21"/>
  <c r="I38" i="21"/>
  <c r="I50" i="21"/>
  <c r="I59" i="21"/>
  <c r="I16" i="21"/>
  <c r="I25" i="21"/>
  <c r="I79" i="21"/>
  <c r="I28" i="21"/>
  <c r="I37" i="21"/>
  <c r="I48" i="21"/>
  <c r="I71" i="21"/>
  <c r="I80" i="21"/>
  <c r="J25" i="21"/>
  <c r="J67" i="21"/>
  <c r="J18" i="21"/>
  <c r="J32" i="21"/>
  <c r="J60" i="21"/>
  <c r="J74" i="21"/>
  <c r="J39" i="21"/>
  <c r="J81" i="21"/>
  <c r="J61" i="21"/>
  <c r="J26" i="21"/>
  <c r="J68" i="21"/>
  <c r="J19" i="21"/>
  <c r="J33" i="21"/>
  <c r="J47" i="21"/>
  <c r="J75" i="21"/>
  <c r="J40" i="21"/>
  <c r="J82" i="21"/>
  <c r="J55" i="21"/>
  <c r="J34" i="21"/>
  <c r="J35" i="21"/>
  <c r="J63" i="21"/>
  <c r="J14" i="21"/>
  <c r="J21" i="21"/>
  <c r="J42" i="21"/>
  <c r="J70" i="21"/>
  <c r="J49" i="21"/>
  <c r="J38" i="21"/>
  <c r="J50" i="21"/>
  <c r="J65" i="21"/>
  <c r="J76" i="21"/>
  <c r="J78" i="21"/>
  <c r="J29" i="21"/>
  <c r="J62" i="21"/>
  <c r="J54" i="21"/>
  <c r="J13" i="21"/>
  <c r="J69" i="21"/>
  <c r="J17" i="21"/>
  <c r="J72" i="21"/>
  <c r="J31" i="21"/>
  <c r="J85" i="21"/>
  <c r="J22" i="21"/>
  <c r="J41" i="21"/>
  <c r="J83" i="21"/>
  <c r="J51" i="21"/>
  <c r="J30" i="21"/>
  <c r="J84" i="21"/>
  <c r="J64" i="21"/>
  <c r="J73" i="21"/>
  <c r="J20" i="21"/>
  <c r="J52" i="21"/>
  <c r="J43" i="21"/>
  <c r="J24" i="21"/>
  <c r="J45" i="21"/>
  <c r="J46" i="21"/>
  <c r="J58" i="21"/>
  <c r="J44" i="21"/>
  <c r="J56" i="21"/>
  <c r="J77" i="21"/>
  <c r="J57" i="21"/>
  <c r="J66" i="21"/>
  <c r="J23" i="21"/>
  <c r="J36" i="21"/>
  <c r="J48" i="21"/>
  <c r="J16" i="21"/>
  <c r="J27" i="21"/>
  <c r="J28" i="21"/>
  <c r="J71" i="21"/>
  <c r="J79" i="21"/>
  <c r="J37" i="21"/>
  <c r="J59" i="21"/>
  <c r="J80" i="21"/>
  <c r="J15" i="21"/>
  <c r="G8" i="20"/>
  <c r="H8" i="20" s="1"/>
  <c r="G9" i="20"/>
  <c r="H9" i="20" s="1"/>
  <c r="G10" i="20"/>
  <c r="H10" i="20" s="1"/>
  <c r="G11" i="20"/>
  <c r="H11" i="20" s="1"/>
  <c r="G12" i="20"/>
  <c r="H12" i="20" s="1"/>
  <c r="G13" i="20"/>
  <c r="H13" i="20" s="1"/>
  <c r="G14" i="20"/>
  <c r="H14" i="20" s="1"/>
  <c r="G15" i="20"/>
  <c r="H15" i="20" s="1"/>
  <c r="G16" i="20"/>
  <c r="H16" i="20" s="1"/>
  <c r="G17" i="20"/>
  <c r="H17" i="20" s="1"/>
  <c r="G18" i="20"/>
  <c r="H18" i="20" s="1"/>
  <c r="G19" i="20"/>
  <c r="H19" i="20" s="1"/>
  <c r="G20" i="20"/>
  <c r="H20" i="20" s="1"/>
  <c r="G21" i="20"/>
  <c r="H21" i="20" s="1"/>
  <c r="G22" i="20"/>
  <c r="H22" i="20" s="1"/>
  <c r="G23" i="20"/>
  <c r="H23" i="20" s="1"/>
  <c r="G24" i="20"/>
  <c r="H24" i="20" s="1"/>
  <c r="G25" i="20"/>
  <c r="H25" i="20" s="1"/>
  <c r="G26" i="20"/>
  <c r="H26" i="20" s="1"/>
  <c r="G27" i="20"/>
  <c r="H27" i="20" s="1"/>
  <c r="G28" i="20"/>
  <c r="H28" i="20" s="1"/>
  <c r="G29" i="20"/>
  <c r="H29" i="20" s="1"/>
  <c r="G30" i="20"/>
  <c r="H30" i="20" s="1"/>
  <c r="G31" i="20"/>
  <c r="H31" i="20" s="1"/>
  <c r="G32" i="20"/>
  <c r="H32" i="20" s="1"/>
  <c r="G33" i="20"/>
  <c r="H33" i="20" s="1"/>
  <c r="G34" i="20"/>
  <c r="H34" i="20" s="1"/>
  <c r="G35" i="20"/>
  <c r="H35" i="20" s="1"/>
  <c r="G36" i="20"/>
  <c r="H36" i="20" s="1"/>
  <c r="G37" i="20"/>
  <c r="H37" i="20" s="1"/>
  <c r="H46" i="7"/>
  <c r="I46" i="7" s="1"/>
  <c r="H32" i="7"/>
  <c r="I32" i="7" s="1"/>
  <c r="H15" i="7"/>
  <c r="I15" i="7" s="1"/>
  <c r="H16" i="7"/>
  <c r="I16" i="7" s="1"/>
  <c r="H52" i="7"/>
  <c r="I52" i="7" s="1"/>
  <c r="H53" i="7"/>
  <c r="I53" i="7" s="1"/>
  <c r="H54" i="7"/>
  <c r="I54" i="7" s="1"/>
  <c r="H55" i="7"/>
  <c r="I55" i="7" s="1"/>
  <c r="H56" i="7"/>
  <c r="I56" i="7" s="1"/>
  <c r="H57" i="7"/>
  <c r="I57" i="7" s="1"/>
  <c r="H58" i="7"/>
  <c r="I58" i="7" s="1"/>
  <c r="H59" i="7"/>
  <c r="I59" i="7" s="1"/>
  <c r="H60" i="7"/>
  <c r="I60" i="7" s="1"/>
  <c r="H61" i="7"/>
  <c r="I61" i="7" s="1"/>
  <c r="H62" i="7"/>
  <c r="I62" i="7" s="1"/>
  <c r="H64" i="7"/>
  <c r="I64" i="7" s="1"/>
  <c r="H65" i="7"/>
  <c r="I65" i="7" s="1"/>
  <c r="H66" i="7"/>
  <c r="I66" i="7" s="1"/>
  <c r="H67" i="7"/>
  <c r="I67" i="7" s="1"/>
  <c r="H8" i="7"/>
  <c r="I8" i="7" s="1"/>
  <c r="H9" i="7"/>
  <c r="I9" i="7" s="1"/>
  <c r="H10" i="7"/>
  <c r="I10" i="7" s="1"/>
  <c r="H11" i="7"/>
  <c r="I11" i="7" s="1"/>
  <c r="H12" i="7"/>
  <c r="I12" i="7" s="1"/>
  <c r="H13" i="7"/>
  <c r="I13" i="7" s="1"/>
  <c r="H14" i="7"/>
  <c r="I14" i="7" s="1"/>
  <c r="H17" i="7"/>
  <c r="I17" i="7" s="1"/>
  <c r="H18" i="7"/>
  <c r="I18" i="7" s="1"/>
  <c r="H19" i="7"/>
  <c r="I19" i="7" s="1"/>
  <c r="H20" i="7"/>
  <c r="I20" i="7" s="1"/>
  <c r="H21" i="7"/>
  <c r="I21" i="7" s="1"/>
  <c r="H22" i="7"/>
  <c r="I22" i="7" s="1"/>
  <c r="H23" i="7"/>
  <c r="I23" i="7" s="1"/>
  <c r="H24" i="7"/>
  <c r="I24" i="7" s="1"/>
  <c r="H25" i="7"/>
  <c r="I25" i="7" s="1"/>
  <c r="H26" i="7"/>
  <c r="I26" i="7" s="1"/>
  <c r="H27" i="7"/>
  <c r="I27" i="7" s="1"/>
  <c r="H28" i="7"/>
  <c r="I28" i="7" s="1"/>
  <c r="H29" i="7"/>
  <c r="I29" i="7" s="1"/>
  <c r="H30" i="7"/>
  <c r="I30" i="7" s="1"/>
  <c r="H31" i="7"/>
  <c r="I31" i="7" s="1"/>
  <c r="H33" i="7"/>
  <c r="I33" i="7" s="1"/>
  <c r="H34" i="7"/>
  <c r="I34" i="7" s="1"/>
  <c r="H35" i="7"/>
  <c r="I35" i="7" s="1"/>
  <c r="H36" i="7"/>
  <c r="I36" i="7" s="1"/>
  <c r="H37" i="7"/>
  <c r="I37" i="7" s="1"/>
  <c r="H38" i="7"/>
  <c r="I38" i="7" s="1"/>
  <c r="H39" i="7"/>
  <c r="I39" i="7" s="1"/>
  <c r="H40" i="7"/>
  <c r="I40" i="7" s="1"/>
  <c r="H41" i="7"/>
  <c r="I41" i="7" s="1"/>
  <c r="H42" i="7"/>
  <c r="I42" i="7" s="1"/>
  <c r="H43" i="7"/>
  <c r="I43" i="7" s="1"/>
  <c r="H44" i="7"/>
  <c r="I44" i="7" s="1"/>
  <c r="H45" i="7"/>
  <c r="I45" i="7" s="1"/>
  <c r="H47" i="7"/>
  <c r="I47" i="7" s="1"/>
  <c r="H48" i="7"/>
  <c r="I48" i="7" s="1"/>
  <c r="H49" i="7"/>
  <c r="I49" i="7" s="1"/>
  <c r="H50" i="7"/>
  <c r="I50" i="7" s="1"/>
  <c r="H7" i="7"/>
  <c r="I7" i="7" s="1"/>
  <c r="K36" i="21" l="1"/>
  <c r="L36" i="21" s="1"/>
  <c r="M36" i="21" s="1"/>
  <c r="N36" i="21" s="1"/>
  <c r="K45" i="21"/>
  <c r="L45" i="21" s="1"/>
  <c r="M45" i="21" s="1"/>
  <c r="N45" i="21" s="1"/>
  <c r="K35" i="21"/>
  <c r="L35" i="21" s="1"/>
  <c r="M35" i="21" s="1"/>
  <c r="N35" i="21" s="1"/>
  <c r="K58" i="21"/>
  <c r="L58" i="21" s="1"/>
  <c r="M58" i="21" s="1"/>
  <c r="N58" i="21" s="1"/>
  <c r="K38" i="21"/>
  <c r="L38" i="21" s="1"/>
  <c r="M38" i="21" s="1"/>
  <c r="N38" i="21" s="1"/>
  <c r="K16" i="21"/>
  <c r="L16" i="21" s="1"/>
  <c r="M16" i="21" s="1"/>
  <c r="N16" i="21" s="1"/>
  <c r="K29" i="21"/>
  <c r="L29" i="21" s="1"/>
  <c r="M29" i="21" s="1"/>
  <c r="N29" i="21" s="1"/>
  <c r="K23" i="21"/>
  <c r="L23" i="21" s="1"/>
  <c r="M23" i="21" s="1"/>
  <c r="N23" i="21" s="1"/>
  <c r="K66" i="21"/>
  <c r="L66" i="21" s="1"/>
  <c r="M66" i="21" s="1"/>
  <c r="N66" i="21" s="1"/>
  <c r="K77" i="21"/>
  <c r="L77" i="21" s="1"/>
  <c r="M77" i="21" s="1"/>
  <c r="N77" i="21" s="1"/>
  <c r="K49" i="21"/>
  <c r="L49" i="21" s="1"/>
  <c r="M49" i="21" s="1"/>
  <c r="N49" i="21" s="1"/>
  <c r="K48" i="21"/>
  <c r="L48" i="21" s="1"/>
  <c r="M48" i="21" s="1"/>
  <c r="N48" i="21" s="1"/>
  <c r="K76" i="21"/>
  <c r="L76" i="21" s="1"/>
  <c r="M76" i="21" s="1"/>
  <c r="N76" i="21" s="1"/>
  <c r="K14" i="21"/>
  <c r="L14" i="21" s="1"/>
  <c r="M14" i="21" s="1"/>
  <c r="N14" i="21" s="1"/>
  <c r="K57" i="21"/>
  <c r="L57" i="21" s="1"/>
  <c r="M57" i="21" s="1"/>
  <c r="N57" i="21" s="1"/>
  <c r="K67" i="21"/>
  <c r="L67" i="21" s="1"/>
  <c r="M67" i="21" s="1"/>
  <c r="N67" i="21" s="1"/>
  <c r="K65" i="21"/>
  <c r="L65" i="21" s="1"/>
  <c r="M65" i="21" s="1"/>
  <c r="N65" i="21" s="1"/>
  <c r="K84" i="21"/>
  <c r="L84" i="21" s="1"/>
  <c r="M84" i="21" s="1"/>
  <c r="N84" i="21" s="1"/>
  <c r="K32" i="21"/>
  <c r="L32" i="21" s="1"/>
  <c r="M32" i="21" s="1"/>
  <c r="N32" i="21" s="1"/>
  <c r="K15" i="21"/>
  <c r="L15" i="21" s="1"/>
  <c r="M15" i="21" s="1"/>
  <c r="N15" i="21" s="1"/>
  <c r="K22" i="21"/>
  <c r="L22" i="21" s="1"/>
  <c r="M22" i="21" s="1"/>
  <c r="N22" i="21" s="1"/>
  <c r="K25" i="21"/>
  <c r="L25" i="21" s="1"/>
  <c r="M25" i="21" s="1"/>
  <c r="N25" i="21" s="1"/>
  <c r="K72" i="21"/>
  <c r="L72" i="21" s="1"/>
  <c r="M72" i="21" s="1"/>
  <c r="N72" i="21" s="1"/>
  <c r="K26" i="21"/>
  <c r="L26" i="21" s="1"/>
  <c r="M26" i="21" s="1"/>
  <c r="N26" i="21" s="1"/>
  <c r="K17" i="21"/>
  <c r="L17" i="21" s="1"/>
  <c r="M17" i="21" s="1"/>
  <c r="N17" i="21" s="1"/>
  <c r="K79" i="21"/>
  <c r="L79" i="21" s="1"/>
  <c r="M79" i="21" s="1"/>
  <c r="N79" i="21" s="1"/>
  <c r="K13" i="21"/>
  <c r="L13" i="21" s="1"/>
  <c r="M13" i="21" s="1"/>
  <c r="N13" i="21" s="1"/>
  <c r="K41" i="21"/>
  <c r="L41" i="21" s="1"/>
  <c r="M41" i="21" s="1"/>
  <c r="N41" i="21" s="1"/>
  <c r="K74" i="21"/>
  <c r="L74" i="21" s="1"/>
  <c r="M74" i="21" s="1"/>
  <c r="N74" i="21" s="1"/>
  <c r="K27" i="21"/>
  <c r="L27" i="21" s="1"/>
  <c r="M27" i="21" s="1"/>
  <c r="N27" i="21" s="1"/>
  <c r="K43" i="21"/>
  <c r="L43" i="21" s="1"/>
  <c r="M43" i="21" s="1"/>
  <c r="N43" i="21" s="1"/>
  <c r="K62" i="21"/>
  <c r="L62" i="21" s="1"/>
  <c r="M62" i="21" s="1"/>
  <c r="N62" i="21" s="1"/>
  <c r="K52" i="21"/>
  <c r="L52" i="21" s="1"/>
  <c r="M52" i="21" s="1"/>
  <c r="N52" i="21" s="1"/>
  <c r="K55" i="21"/>
  <c r="L55" i="21" s="1"/>
  <c r="M55" i="21" s="1"/>
  <c r="N55" i="21" s="1"/>
  <c r="K42" i="21"/>
  <c r="L42" i="21" s="1"/>
  <c r="M42" i="21" s="1"/>
  <c r="N42" i="21" s="1"/>
  <c r="K82" i="21"/>
  <c r="L82" i="21" s="1"/>
  <c r="M82" i="21" s="1"/>
  <c r="N82" i="21" s="1"/>
  <c r="K73" i="21"/>
  <c r="L73" i="21" s="1"/>
  <c r="M73" i="21" s="1"/>
  <c r="N73" i="21" s="1"/>
  <c r="K40" i="21"/>
  <c r="L40" i="21" s="1"/>
  <c r="M40" i="21" s="1"/>
  <c r="N40" i="21" s="1"/>
  <c r="K31" i="21"/>
  <c r="L31" i="21" s="1"/>
  <c r="M31" i="21" s="1"/>
  <c r="N31" i="21" s="1"/>
  <c r="K64" i="21"/>
  <c r="L64" i="21" s="1"/>
  <c r="M64" i="21" s="1"/>
  <c r="N64" i="21" s="1"/>
  <c r="K75" i="21"/>
  <c r="L75" i="21" s="1"/>
  <c r="M75" i="21" s="1"/>
  <c r="N75" i="21" s="1"/>
  <c r="K47" i="21"/>
  <c r="L47" i="21" s="1"/>
  <c r="M47" i="21" s="1"/>
  <c r="N47" i="21" s="1"/>
  <c r="K80" i="21"/>
  <c r="L80" i="21" s="1"/>
  <c r="M80" i="21" s="1"/>
  <c r="N80" i="21" s="1"/>
  <c r="K63" i="21"/>
  <c r="L63" i="21" s="1"/>
  <c r="M63" i="21" s="1"/>
  <c r="N63" i="21" s="1"/>
  <c r="K33" i="21"/>
  <c r="L33" i="21" s="1"/>
  <c r="M33" i="21" s="1"/>
  <c r="N33" i="21" s="1"/>
  <c r="K71" i="21"/>
  <c r="L71" i="21" s="1"/>
  <c r="M71" i="21" s="1"/>
  <c r="N71" i="21" s="1"/>
  <c r="K30" i="21"/>
  <c r="L30" i="21" s="1"/>
  <c r="M30" i="21" s="1"/>
  <c r="N30" i="21" s="1"/>
  <c r="K19" i="21"/>
  <c r="L19" i="21" s="1"/>
  <c r="M19" i="21" s="1"/>
  <c r="N19" i="21" s="1"/>
  <c r="K20" i="21"/>
  <c r="L20" i="21" s="1"/>
  <c r="M20" i="21" s="1"/>
  <c r="N20" i="21" s="1"/>
  <c r="K69" i="21"/>
  <c r="L69" i="21" s="1"/>
  <c r="M69" i="21" s="1"/>
  <c r="N69" i="21" s="1"/>
  <c r="K85" i="21"/>
  <c r="L85" i="21" s="1"/>
  <c r="M85" i="21" s="1"/>
  <c r="N85" i="21" s="1"/>
  <c r="K28" i="21"/>
  <c r="L28" i="21" s="1"/>
  <c r="M28" i="21" s="1"/>
  <c r="N28" i="21" s="1"/>
  <c r="K70" i="21"/>
  <c r="L70" i="21" s="1"/>
  <c r="M70" i="21" s="1"/>
  <c r="N70" i="21" s="1"/>
  <c r="K68" i="21"/>
  <c r="L68" i="21" s="1"/>
  <c r="M68" i="21" s="1"/>
  <c r="N68" i="21" s="1"/>
  <c r="K61" i="21"/>
  <c r="L61" i="21" s="1"/>
  <c r="M61" i="21" s="1"/>
  <c r="N61" i="21" s="1"/>
  <c r="K34" i="21"/>
  <c r="L34" i="21" s="1"/>
  <c r="M34" i="21" s="1"/>
  <c r="N34" i="21" s="1"/>
  <c r="K18" i="21"/>
  <c r="L18" i="21" s="1"/>
  <c r="M18" i="21" s="1"/>
  <c r="N18" i="21" s="1"/>
  <c r="K24" i="21"/>
  <c r="L24" i="21" s="1"/>
  <c r="M24" i="21" s="1"/>
  <c r="N24" i="21" s="1"/>
  <c r="K37" i="21"/>
  <c r="L37" i="21" s="1"/>
  <c r="M37" i="21" s="1"/>
  <c r="N37" i="21" s="1"/>
  <c r="K21" i="21"/>
  <c r="L21" i="21" s="1"/>
  <c r="M21" i="21" s="1"/>
  <c r="N21" i="21" s="1"/>
  <c r="K54" i="21"/>
  <c r="L54" i="21" s="1"/>
  <c r="M54" i="21" s="1"/>
  <c r="N54" i="21" s="1"/>
  <c r="K60" i="21"/>
  <c r="L60" i="21" s="1"/>
  <c r="M60" i="21" s="1"/>
  <c r="N60" i="21" s="1"/>
  <c r="K51" i="21"/>
  <c r="L51" i="21" s="1"/>
  <c r="M51" i="21" s="1"/>
  <c r="N51" i="21" s="1"/>
  <c r="K46" i="21"/>
  <c r="L46" i="21" s="1"/>
  <c r="M46" i="21" s="1"/>
  <c r="N46" i="21" s="1"/>
  <c r="K59" i="21"/>
  <c r="L59" i="21" s="1"/>
  <c r="M59" i="21" s="1"/>
  <c r="N59" i="21" s="1"/>
  <c r="K83" i="21"/>
  <c r="L83" i="21" s="1"/>
  <c r="M83" i="21" s="1"/>
  <c r="N83" i="21" s="1"/>
  <c r="K81" i="21"/>
  <c r="L81" i="21" s="1"/>
  <c r="M81" i="21" s="1"/>
  <c r="N81" i="21" s="1"/>
  <c r="K50" i="21"/>
  <c r="L50" i="21" s="1"/>
  <c r="M50" i="21" s="1"/>
  <c r="N50" i="21" s="1"/>
  <c r="K44" i="21"/>
  <c r="L44" i="21" s="1"/>
  <c r="M44" i="21" s="1"/>
  <c r="N44" i="21" s="1"/>
  <c r="K39" i="21"/>
  <c r="L39" i="21" s="1"/>
  <c r="M39" i="21" s="1"/>
  <c r="N39" i="2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06B9D6E-A2A1-4947-831D-045731057360}" name="Query - Adult COVID-19 Vaccine Price List" description="Connection to the 'Adult COVID-19 Vaccine Price List' query in the workbook." type="100" refreshedVersion="8" minRefreshableVersion="5">
    <extLst>
      <ext xmlns:x15="http://schemas.microsoft.com/office/spreadsheetml/2010/11/main" uri="{DE250136-89BD-433C-8126-D09CA5730AF9}">
        <x15:connection id="83cfad55-d4ea-4c9f-8005-658a29609a1b"/>
      </ext>
    </extLst>
  </connection>
  <connection id="2" xr16:uid="{1354510D-30F5-4012-A6D3-A18301583826}" name="Query - Pediatric COVID-19 Vaccine Price List" description="Connection to the 'Pediatric COVID-19 Vaccine Price List' query in the workbook." type="100" refreshedVersion="8" minRefreshableVersion="5">
    <extLst>
      <ext xmlns:x15="http://schemas.microsoft.com/office/spreadsheetml/2010/11/main" uri="{DE250136-89BD-433C-8126-D09CA5730AF9}">
        <x15:connection id="cace2d29-52c4-494e-8408-0ad3d370f02e"/>
      </ext>
    </extLst>
  </connection>
  <connection id="3" xr16:uid="{C51A61D3-2533-44E5-85EA-F8F4110512C0}" keepAlive="1" name="Query - Pediatric/VFC Vaccine Price List" description="Connection to the 'Pediatric/VFC Vaccine Price List' query in the workbook." type="5" refreshedVersion="8" background="1" saveData="1">
    <dbPr connection="Provider=Microsoft.Mashup.OleDb.1;Data Source=$Workbook$;Location=&quot;Pediatric/VFC Vaccine Price List&quot;;Extended Properties=&quot;&quot;" command="SELECT * FROM [Pediatric/VFC Vaccine Price List]"/>
  </connection>
  <connection id="4" xr16:uid="{075EBDB9-8FA9-43E1-93EE-FDBCFEEC8E47}" name="Query - Table 1" description="Connection to the 'Table 1' query in the workbook." type="100" refreshedVersion="8" minRefreshableVersion="5">
    <extLst>
      <ext xmlns:x15="http://schemas.microsoft.com/office/spreadsheetml/2010/11/main" uri="{DE250136-89BD-433C-8126-D09CA5730AF9}">
        <x15:connection id="5c5d2d88-8796-4c64-9566-b6f6e5a0162f"/>
      </ext>
    </extLst>
  </connection>
  <connection id="5" xr16:uid="{AD4E1C3C-F51E-4852-B20E-E65AF2339D81}" name="Query - Table 2" description="Connection to the 'Table 2' query in the workbook." type="100" refreshedVersion="8" minRefreshableVersion="5">
    <extLst>
      <ext xmlns:x15="http://schemas.microsoft.com/office/spreadsheetml/2010/11/main" uri="{DE250136-89BD-433C-8126-D09CA5730AF9}">
        <x15:connection id="a715aefe-ba95-4a33-a2fb-51f30ee3c9fd"/>
      </ext>
    </extLst>
  </connection>
  <connection id="6" xr16:uid="{1C980B62-5C74-4C3C-A34D-712260FE9A58}" name="Query - Table 3" description="Connection to the 'Table 3' query in the workbook." type="100" refreshedVersion="8" minRefreshableVersion="5">
    <extLst>
      <ext xmlns:x15="http://schemas.microsoft.com/office/spreadsheetml/2010/11/main" uri="{DE250136-89BD-433C-8126-D09CA5730AF9}">
        <x15:connection id="3601312d-f6e7-4e94-afc5-911c3a5dc2e6"/>
      </ext>
    </extLst>
  </connection>
  <connection id="7" xr16:uid="{FA44CBE2-0A55-46E3-80B0-3C5DCD876491}" name="Query - Table 4" description="Connection to the 'Table 4' query in the workbook." type="100" refreshedVersion="8" minRefreshableVersion="5">
    <extLst>
      <ext xmlns:x15="http://schemas.microsoft.com/office/spreadsheetml/2010/11/main" uri="{DE250136-89BD-433C-8126-D09CA5730AF9}">
        <x15:connection id="41380bfc-41d0-4408-a558-47b68d0c6d33"/>
      </ext>
    </extLst>
  </connection>
  <connection id="8" xr16:uid="{74FA6100-8976-4CE3-9D80-137B0C4E5C0D}" name="Query - Table 5" description="Connection to the 'Table 5' query in the workbook." type="100" refreshedVersion="8" minRefreshableVersion="5">
    <extLst>
      <ext xmlns:x15="http://schemas.microsoft.com/office/spreadsheetml/2010/11/main" uri="{DE250136-89BD-433C-8126-D09CA5730AF9}">
        <x15:connection id="d14942a1-8a3d-49dc-832d-3ac7f20950a5"/>
      </ext>
    </extLst>
  </connection>
  <connection id="9" xr16:uid="{AF255E1C-7D36-49EA-8D3D-90C745B13438}" name="Query - Table 6" description="Connection to the 'Table 6' query in the workbook." type="100" refreshedVersion="8" minRefreshableVersion="5">
    <extLst>
      <ext xmlns:x15="http://schemas.microsoft.com/office/spreadsheetml/2010/11/main" uri="{DE250136-89BD-433C-8126-D09CA5730AF9}">
        <x15:connection id="12d1ef5c-ca48-4665-8a37-21320d178cb1"/>
      </ext>
    </extLst>
  </connection>
  <connection id="10" xr16:uid="{777CB302-09BF-49CB-9AD1-56CF2215E6E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<sst xmlns="http://schemas.openxmlformats.org/spreadsheetml/2006/main" count="1053" uniqueCount="648">
  <si>
    <t>CPT Code</t>
  </si>
  <si>
    <t>Brandname/ Tradename</t>
  </si>
  <si>
    <t>NDC</t>
  </si>
  <si>
    <t>Packaging</t>
  </si>
  <si>
    <t>Manufacturer</t>
  </si>
  <si>
    <t>1 pack – 1 dose vial</t>
  </si>
  <si>
    <t>Sanofi Pasteur</t>
  </si>
  <si>
    <t>Daptacel®</t>
  </si>
  <si>
    <t>49281-0286-10</t>
  </si>
  <si>
    <t>10 pack – 1 dose vial</t>
  </si>
  <si>
    <t>Infanrix®</t>
  </si>
  <si>
    <t>58160-0810-52</t>
  </si>
  <si>
    <t>10 pack – 1 dose syringe</t>
  </si>
  <si>
    <t>GlaxoSmithKline</t>
  </si>
  <si>
    <t>Quadracel™</t>
  </si>
  <si>
    <t>49281-0564-15</t>
  </si>
  <si>
    <t>Kinrix®</t>
  </si>
  <si>
    <t>58160-0812-52</t>
  </si>
  <si>
    <t>Pediarix®</t>
  </si>
  <si>
    <t>58160-0811-52</t>
  </si>
  <si>
    <t>Pentacel®</t>
  </si>
  <si>
    <t>49281-0511-05</t>
  </si>
  <si>
    <t>5 pack – 1 dose vial</t>
  </si>
  <si>
    <t>Vaxelis™</t>
  </si>
  <si>
    <t>63361-0243-15</t>
  </si>
  <si>
    <t>Merck</t>
  </si>
  <si>
    <t>IPOL®</t>
  </si>
  <si>
    <t>49281-0860-10</t>
  </si>
  <si>
    <t>1 pack – 10 dose vial</t>
  </si>
  <si>
    <t>Vaqta®</t>
  </si>
  <si>
    <t>00006-4095-02</t>
  </si>
  <si>
    <t>Havrix®</t>
  </si>
  <si>
    <t>58160-0825-52</t>
  </si>
  <si>
    <t>Twinrix®</t>
  </si>
  <si>
    <t>58160-0815-52</t>
  </si>
  <si>
    <t>Engerix B®</t>
  </si>
  <si>
    <t>58160-0820-52</t>
  </si>
  <si>
    <t>Recombivax HB®</t>
  </si>
  <si>
    <t>00006-4093-02</t>
  </si>
  <si>
    <t>PedvaxHIB®</t>
  </si>
  <si>
    <t>00006-4897-00</t>
  </si>
  <si>
    <t>ActHIB®</t>
  </si>
  <si>
    <t>49281-0545-03</t>
  </si>
  <si>
    <t>Hiberix®</t>
  </si>
  <si>
    <t>58160-0726-15</t>
  </si>
  <si>
    <t>Gardasil®9</t>
  </si>
  <si>
    <t>00006-4121-02</t>
  </si>
  <si>
    <t>Trumenba®</t>
  </si>
  <si>
    <t>00005-0100-10</t>
  </si>
  <si>
    <t>Pfizer</t>
  </si>
  <si>
    <t>Bexsero®</t>
  </si>
  <si>
    <t>58160-0976-20</t>
  </si>
  <si>
    <t>MenQuadfi™</t>
  </si>
  <si>
    <t>49281-0590-10</t>
  </si>
  <si>
    <t>Menveo® one-vial</t>
  </si>
  <si>
    <t>58160-0827-30</t>
  </si>
  <si>
    <t>Menveo® two-vial</t>
  </si>
  <si>
    <t>58160-0955-09</t>
  </si>
  <si>
    <t>Penbraya™</t>
  </si>
  <si>
    <t>00069-0600-01</t>
  </si>
  <si>
    <t>00069-0600-05</t>
  </si>
  <si>
    <t>M-M-R®II</t>
  </si>
  <si>
    <t>00006-4681-00</t>
  </si>
  <si>
    <t>Priorix</t>
  </si>
  <si>
    <t>58160-0824-15</t>
  </si>
  <si>
    <t>ProQuad®</t>
  </si>
  <si>
    <t>00006-4171-00</t>
  </si>
  <si>
    <t>VaxneuvanceTM</t>
  </si>
  <si>
    <t>00006-4329-03</t>
  </si>
  <si>
    <t>Prevnar 20TM</t>
  </si>
  <si>
    <t>00005-2000-10</t>
  </si>
  <si>
    <t>Pneumovax®23</t>
  </si>
  <si>
    <t>00006-4837-03</t>
  </si>
  <si>
    <t>BeyfortusTM
(100mg)</t>
  </si>
  <si>
    <t>49281-0574-15</t>
  </si>
  <si>
    <t>5 pack – 1 dose syringe</t>
  </si>
  <si>
    <t>BeyfortusTM
(50mg)</t>
  </si>
  <si>
    <t>49281-0575-15</t>
  </si>
  <si>
    <t>RotaTeq®</t>
  </si>
  <si>
    <t>00006-4047-41</t>
  </si>
  <si>
    <t>10 pack – 1 oral dose</t>
  </si>
  <si>
    <t>00006-4047-20</t>
  </si>
  <si>
    <t>25 pack – 1 oral dose</t>
  </si>
  <si>
    <t>Rotarix®</t>
  </si>
  <si>
    <t>58160-0740-21</t>
  </si>
  <si>
    <t>Tenivac®</t>
  </si>
  <si>
    <t>49281-0215-15</t>
  </si>
  <si>
    <t>49281-0215-10</t>
  </si>
  <si>
    <t>Boostrix®</t>
  </si>
  <si>
    <t>58160-0842-52</t>
  </si>
  <si>
    <t>Adacel®</t>
  </si>
  <si>
    <t>49281-0400-10</t>
  </si>
  <si>
    <t>49281-0400-20</t>
  </si>
  <si>
    <t>Varivax®</t>
  </si>
  <si>
    <t>00006-4827-00</t>
  </si>
  <si>
    <t>Percent Of Private Sector Cost Desired</t>
  </si>
  <si>
    <t>Components</t>
  </si>
  <si>
    <t>A90380</t>
  </si>
  <si>
    <t>A90381</t>
  </si>
  <si>
    <t>10 dose vial</t>
  </si>
  <si>
    <t>FluLaval® TIV</t>
  </si>
  <si>
    <t>10 pack- 1 dose syringe</t>
  </si>
  <si>
    <t>Flucelvax® TIV</t>
  </si>
  <si>
    <t>Seqirus USA, Inc</t>
  </si>
  <si>
    <t>Afluria® TIV</t>
  </si>
  <si>
    <t>AstraZeneca</t>
  </si>
  <si>
    <t>PS Cost/Dose*</t>
  </si>
  <si>
    <t>https://www.cdc.gov/vaccines-for-children/php/awardees/current-cdc-vaccine-price-list.html</t>
  </si>
  <si>
    <t>Penmenvy</t>
  </si>
  <si>
    <t>58160-0757-15</t>
  </si>
  <si>
    <t>Enflonsia™</t>
  </si>
  <si>
    <t>00006-5073-01</t>
  </si>
  <si>
    <t>1 pack – 1 dose syringe</t>
  </si>
  <si>
    <t>00006-5073-02</t>
  </si>
  <si>
    <t>Moderna</t>
  </si>
  <si>
    <t>Fluzone®
TIV</t>
  </si>
  <si>
    <t>49281-0643-15</t>
  </si>
  <si>
    <t>49281-0425-50</t>
  </si>
  <si>
    <t>10 pack – 1 dose syringe&lt;</t>
  </si>
  <si>
    <t>Fluzone High-dose® TIV</t>
  </si>
  <si>
    <t>49281-0125-65</t>
  </si>
  <si>
    <t>Fluarix® TIV</t>
  </si>
  <si>
    <t>58160-0912-52</t>
  </si>
  <si>
    <t>10 pack - 1 dose syringe</t>
  </si>
  <si>
    <t>19515-0904-52</t>
  </si>
  <si>
    <t>70461-0655-03</t>
  </si>
  <si>
    <t>70461-0555-10</t>
  </si>
  <si>
    <t>33332-0025-03</t>
  </si>
  <si>
    <t>33332-0125-10</t>
  </si>
  <si>
    <t>Fluad TIV</t>
  </si>
  <si>
    <t>70461-0025-03</t>
  </si>
  <si>
    <t>FluMist®
TIV</t>
  </si>
  <si>
    <t>66019-0112-10</t>
  </si>
  <si>
    <t>10 pack - 1 dose sprayer (Intranasal)</t>
  </si>
  <si>
    <t>Spikevax™</t>
  </si>
  <si>
    <t>80777-0113-80</t>
  </si>
  <si>
    <t>00069-2528-10</t>
  </si>
  <si>
    <t>00069-2501-10</t>
  </si>
  <si>
    <t>10 pack- 1 dose vial</t>
  </si>
  <si>
    <t>Novaxovid™</t>
  </si>
  <si>
    <t>80631-0207-10</t>
  </si>
  <si>
    <t>Sanofi</t>
  </si>
  <si>
    <t>PS Cost/Dose As Of: December 14, 2025</t>
  </si>
  <si>
    <t>Flu Vaccines</t>
  </si>
  <si>
    <t>COVID Vaccines</t>
  </si>
  <si>
    <t>Comirnaty® (12 and older)</t>
  </si>
  <si>
    <t>Comirnaty® (5-11 years)</t>
  </si>
  <si>
    <t>Source: https://www.cdc.gov/iis/code-sets/fall-season-respiratory-codes.html</t>
  </si>
  <si>
    <t>YEAR</t>
  </si>
  <si>
    <t>HCPCS</t>
  </si>
  <si>
    <t>MOD</t>
  </si>
  <si>
    <t>EFF_DATE</t>
  </si>
  <si>
    <t>INDICATOR</t>
  </si>
  <si>
    <t>RATE</t>
  </si>
  <si>
    <t>SHORTDESC</t>
  </si>
  <si>
    <t>LONGDESC</t>
  </si>
  <si>
    <t>2025</t>
  </si>
  <si>
    <t/>
  </si>
  <si>
    <t>20250101</t>
  </si>
  <si>
    <t>N</t>
  </si>
  <si>
    <t>QW</t>
  </si>
  <si>
    <t>80061</t>
  </si>
  <si>
    <t>Lipid panel</t>
  </si>
  <si>
    <t>Blood test, lipids (cholesterol and triglycerides)</t>
  </si>
  <si>
    <t>81002</t>
  </si>
  <si>
    <t>Urinalysis nonauto w/o scope</t>
  </si>
  <si>
    <t>Urinalysis, manual test</t>
  </si>
  <si>
    <t>81003</t>
  </si>
  <si>
    <t>Urinalysis auto w/o scope</t>
  </si>
  <si>
    <t>Automated urinalysis test</t>
  </si>
  <si>
    <t>82247</t>
  </si>
  <si>
    <t>Bilirubin total</t>
  </si>
  <si>
    <t>Bilirubin level, total</t>
  </si>
  <si>
    <t>82465</t>
  </si>
  <si>
    <t>Assay bld/serum cholesterol</t>
  </si>
  <si>
    <t>Cholesterol level</t>
  </si>
  <si>
    <t>83655</t>
  </si>
  <si>
    <t>Assay of lead</t>
  </si>
  <si>
    <t>Lead level</t>
  </si>
  <si>
    <t>85018</t>
  </si>
  <si>
    <t>Hemoglobin</t>
  </si>
  <si>
    <t>Blood count, hemoglobin</t>
  </si>
  <si>
    <t>85025</t>
  </si>
  <si>
    <t>Complete cbc w/auto diff wbc</t>
  </si>
  <si>
    <t>Complete blood cell count (red cells, white blood cell, platelets), automated</t>
  </si>
  <si>
    <t>85027</t>
  </si>
  <si>
    <t>Complete cbc automated</t>
  </si>
  <si>
    <t>86308</t>
  </si>
  <si>
    <t>Heterophile antibody screen</t>
  </si>
  <si>
    <t>Screening test for mononucleosis (mono)</t>
  </si>
  <si>
    <t>87070</t>
  </si>
  <si>
    <t>Culture othr specimn aerobic</t>
  </si>
  <si>
    <t>Bacterial culture, any other source except urine, blood or stool, aerobic</t>
  </si>
  <si>
    <t>87077</t>
  </si>
  <si>
    <t>Culture aerobic identify</t>
  </si>
  <si>
    <t>Bacterial culture for aerobic isolates</t>
  </si>
  <si>
    <t>87081</t>
  </si>
  <si>
    <t>Culture screen only</t>
  </si>
  <si>
    <t>Screening test for pathogenic organisms</t>
  </si>
  <si>
    <t>87086</t>
  </si>
  <si>
    <t>Urine culture/colony count</t>
  </si>
  <si>
    <t>Bacterial colony count, urine</t>
  </si>
  <si>
    <t>87400</t>
  </si>
  <si>
    <t>Influenza a/b each ag ia</t>
  </si>
  <si>
    <t>Detection test by immunoassay technique for influenza virus</t>
  </si>
  <si>
    <t>87426</t>
  </si>
  <si>
    <t>Sarscov coronavirus ag ia</t>
  </si>
  <si>
    <t>Detection test by immunoassay technique for severe acute respiratory syndrome</t>
  </si>
  <si>
    <t>87428</t>
  </si>
  <si>
    <t>Sarscov &amp; inf vir a&amp;b ag ia</t>
  </si>
  <si>
    <t>87430</t>
  </si>
  <si>
    <t>Strep a ag ia</t>
  </si>
  <si>
    <t>Detection test by immunoassay technique for Streptococcus, group A (strep)</t>
  </si>
  <si>
    <t>87502</t>
  </si>
  <si>
    <t>Influenza dna amp probe</t>
  </si>
  <si>
    <t>Detection test by nucleic acid for multiple types influenza virus</t>
  </si>
  <si>
    <t>Detection test by nucleic acid for multiple types of respiratory virus,</t>
  </si>
  <si>
    <t>87633</t>
  </si>
  <si>
    <t>Resp virus 12-25 targets</t>
  </si>
  <si>
    <t>87634</t>
  </si>
  <si>
    <t>Rsv dna/rna amp probe</t>
  </si>
  <si>
    <t>Detection test by nucleic acid for respiratory syncytial virus, amplified probe</t>
  </si>
  <si>
    <t>87635</t>
  </si>
  <si>
    <t>Sars-cov-2 covid-19 amp prb</t>
  </si>
  <si>
    <t>Amplifed DNA or RNA probe detection of severe acute respiratory syndrome</t>
  </si>
  <si>
    <t>Detection test by multiplex amplified probe technique for severe acute</t>
  </si>
  <si>
    <t>87637</t>
  </si>
  <si>
    <t>Sarscov2&amp;inf a&amp;b&amp;rsv amp prb</t>
  </si>
  <si>
    <t>87651</t>
  </si>
  <si>
    <t>Strep a dna amp probe</t>
  </si>
  <si>
    <t>Detection test by nucleic acid for Strep (Streptococcus, group A), amplified</t>
  </si>
  <si>
    <t>Detection test by immunoassay with direct visual observation for Streptococcus,</t>
  </si>
  <si>
    <t>87804</t>
  </si>
  <si>
    <t>Influenza assay w/optic</t>
  </si>
  <si>
    <t>Detection test by immunoassay with direct visual observation for influenza virus</t>
  </si>
  <si>
    <t>87807</t>
  </si>
  <si>
    <t>Rsv assay w/optic</t>
  </si>
  <si>
    <t>Detection test by immunoassay with direct visual observation for respiratory</t>
  </si>
  <si>
    <t>87811</t>
  </si>
  <si>
    <t>Sars-cov-2 covid19 w/optic</t>
  </si>
  <si>
    <t>Detection test by immunoassay with direct visual observation for severe acute</t>
  </si>
  <si>
    <t>87880</t>
  </si>
  <si>
    <t>Strep a assay w/optic</t>
  </si>
  <si>
    <t>88720</t>
  </si>
  <si>
    <t>Bilirubin total transcut</t>
  </si>
  <si>
    <t>Measurement of bilirubin</t>
  </si>
  <si>
    <t>88738</t>
  </si>
  <si>
    <t>Hgb quant transcutaneous</t>
  </si>
  <si>
    <t>Hemoglobin measurement</t>
  </si>
  <si>
    <t>Percent of Medicare rate desired:</t>
  </si>
  <si>
    <t>Percent Of Medicare Desired</t>
  </si>
  <si>
    <t xml:space="preserve">GPCI </t>
  </si>
  <si>
    <t>Work</t>
  </si>
  <si>
    <t>Malpractice</t>
  </si>
  <si>
    <t>Adjustments</t>
  </si>
  <si>
    <t>Select Your Locality</t>
  </si>
  <si>
    <t>National</t>
  </si>
  <si>
    <t>GPCI Adjusted</t>
  </si>
  <si>
    <t>Tracer</t>
  </si>
  <si>
    <t>Medicare Administrative Contractor (MAC)</t>
  </si>
  <si>
    <t>State</t>
  </si>
  <si>
    <t>Locality Number</t>
  </si>
  <si>
    <t>Locality Name</t>
  </si>
  <si>
    <t>Description</t>
  </si>
  <si>
    <t>Work RVU</t>
  </si>
  <si>
    <t>PE RVU</t>
  </si>
  <si>
    <t>MP RVU</t>
  </si>
  <si>
    <t>National Medicare Rate</t>
  </si>
  <si>
    <t>GPCI-Adjusted Medicare Rate</t>
  </si>
  <si>
    <t>Calculated Fee</t>
  </si>
  <si>
    <t>AL</t>
  </si>
  <si>
    <t>00</t>
  </si>
  <si>
    <t>ALABAMA</t>
  </si>
  <si>
    <t>01112</t>
  </si>
  <si>
    <t>CA</t>
  </si>
  <si>
    <t>CHICO</t>
  </si>
  <si>
    <t>01182</t>
  </si>
  <si>
    <t>EL CENTRO</t>
  </si>
  <si>
    <t>FRESNO</t>
  </si>
  <si>
    <t>HANFORD-CORCORAN</t>
  </si>
  <si>
    <t>LOS ANGELES-LONG BEACH-ANAHEIM (LOS ANGELES/ORANGE CNTY)</t>
  </si>
  <si>
    <t>MADERA</t>
  </si>
  <si>
    <t>MERCED</t>
  </si>
  <si>
    <t>MODESTO</t>
  </si>
  <si>
    <t>NAPA</t>
  </si>
  <si>
    <t>SALINAS</t>
  </si>
  <si>
    <t>SAN DIEGO-CHULA VISTA-CARLSBAD</t>
  </si>
  <si>
    <t>05</t>
  </si>
  <si>
    <t>SAN FRANCISCO-OAKLAND-BERKELEY (SAN FRANCISCO/SAN MATEO/ALAMEDA/CONTRA COSTA CNTY)</t>
  </si>
  <si>
    <t>SANTA MARIA-SANTA BARBARA</t>
  </si>
  <si>
    <t>09102</t>
  </si>
  <si>
    <t>FL</t>
  </si>
  <si>
    <t>REST OF FLORIDA</t>
  </si>
  <si>
    <t>GA</t>
  </si>
  <si>
    <t>REST OF GEORGIA</t>
  </si>
  <si>
    <t>01212</t>
  </si>
  <si>
    <t>HI</t>
  </si>
  <si>
    <t>01</t>
  </si>
  <si>
    <t>HAWAII, GUAM</t>
  </si>
  <si>
    <t>Immune admin oral/nasal</t>
  </si>
  <si>
    <t>02202</t>
  </si>
  <si>
    <t>ID</t>
  </si>
  <si>
    <t>IDAHO</t>
  </si>
  <si>
    <t>Immune admin oral/nasal addl</t>
  </si>
  <si>
    <t>06102</t>
  </si>
  <si>
    <t>IL</t>
  </si>
  <si>
    <t>CHICAGO</t>
  </si>
  <si>
    <t>EAST ST. LOUIS</t>
  </si>
  <si>
    <t>SUBURBAN CHICAGO</t>
  </si>
  <si>
    <t>REST OF ILLINOIS</t>
  </si>
  <si>
    <t>08102</t>
  </si>
  <si>
    <t>IN</t>
  </si>
  <si>
    <t>INDIANA</t>
  </si>
  <si>
    <t>05102</t>
  </si>
  <si>
    <t>IA</t>
  </si>
  <si>
    <t>IOWA</t>
  </si>
  <si>
    <t>05202</t>
  </si>
  <si>
    <t>KS</t>
  </si>
  <si>
    <t>KANSAS</t>
  </si>
  <si>
    <t>KY</t>
  </si>
  <si>
    <t>KENTUCKY</t>
  </si>
  <si>
    <t>07202</t>
  </si>
  <si>
    <t>LA</t>
  </si>
  <si>
    <t>NEW ORLEANS</t>
  </si>
  <si>
    <t>REST OF LOUISIANA</t>
  </si>
  <si>
    <t>ME</t>
  </si>
  <si>
    <t>03</t>
  </si>
  <si>
    <t>SOUTHERN MAINE</t>
  </si>
  <si>
    <t>REST OF MAINE</t>
  </si>
  <si>
    <t>MD</t>
  </si>
  <si>
    <t>BALTIMORE/SURR. CNTYS</t>
  </si>
  <si>
    <t>REST OF MARYLAND</t>
  </si>
  <si>
    <t>MA</t>
  </si>
  <si>
    <t>METROPOLITAN BOSTON</t>
  </si>
  <si>
    <t>REST OF MASSACHUSETTS</t>
  </si>
  <si>
    <t>08202</t>
  </si>
  <si>
    <t>MI</t>
  </si>
  <si>
    <t>DETROIT</t>
  </si>
  <si>
    <t>REST OF MICHIGAN</t>
  </si>
  <si>
    <t>06202</t>
  </si>
  <si>
    <t>MN</t>
  </si>
  <si>
    <t>MINNESOTA</t>
  </si>
  <si>
    <t>07302</t>
  </si>
  <si>
    <t>MS</t>
  </si>
  <si>
    <t>MISSISSIPPI</t>
  </si>
  <si>
    <t>05302</t>
  </si>
  <si>
    <t>MO</t>
  </si>
  <si>
    <t>02</t>
  </si>
  <si>
    <t>METROPOLITAN KANSAS CITY</t>
  </si>
  <si>
    <t>METROPOLITAN ST. LOUIS</t>
  </si>
  <si>
    <t>REST OF MISSOURI</t>
  </si>
  <si>
    <t>Psytx w pt 45 minutes</t>
  </si>
  <si>
    <t>03202</t>
  </si>
  <si>
    <t>MT</t>
  </si>
  <si>
    <t>MONTANA**</t>
  </si>
  <si>
    <t>05402</t>
  </si>
  <si>
    <t>NE</t>
  </si>
  <si>
    <t>NEBRASKA</t>
  </si>
  <si>
    <t>01312</t>
  </si>
  <si>
    <t>NV</t>
  </si>
  <si>
    <t>NEVADA**</t>
  </si>
  <si>
    <t>NH</t>
  </si>
  <si>
    <t>NEW HAMPSHIRE</t>
  </si>
  <si>
    <t>NJ</t>
  </si>
  <si>
    <t>NORTHERN NJ</t>
  </si>
  <si>
    <t>Pure tone hearing test air</t>
  </si>
  <si>
    <t>REST OF NEW JERSEY</t>
  </si>
  <si>
    <t>Pure tone audiometry air</t>
  </si>
  <si>
    <t>04212</t>
  </si>
  <si>
    <t>NM</t>
  </si>
  <si>
    <t>NEW MEXICO</t>
  </si>
  <si>
    <t>Evoked auditory test limited</t>
  </si>
  <si>
    <t>NY</t>
  </si>
  <si>
    <t>MANHATTAN</t>
  </si>
  <si>
    <t>Airway inhalation treatment</t>
  </si>
  <si>
    <t>NYC SUBURBS/LONG ISLAND</t>
  </si>
  <si>
    <t>POUGHKPSIE/N NYC SUBURBS</t>
  </si>
  <si>
    <t>04</t>
  </si>
  <si>
    <t>QUEENS</t>
  </si>
  <si>
    <t>REST OF NEW YORK</t>
  </si>
  <si>
    <t>NC</t>
  </si>
  <si>
    <t>NORTH CAROLINA</t>
  </si>
  <si>
    <t>03302</t>
  </si>
  <si>
    <t>ND</t>
  </si>
  <si>
    <t>NORTH DAKOTA**</t>
  </si>
  <si>
    <t>OH</t>
  </si>
  <si>
    <t>OHIO</t>
  </si>
  <si>
    <t>Ther/proph/diag inj sc/im</t>
  </si>
  <si>
    <t>04312</t>
  </si>
  <si>
    <t>OK</t>
  </si>
  <si>
    <t>OKLAHOMA</t>
  </si>
  <si>
    <t>Medical nutrition indiv in</t>
  </si>
  <si>
    <t>02302</t>
  </si>
  <si>
    <t>OR</t>
  </si>
  <si>
    <t>PORTLAND</t>
  </si>
  <si>
    <t>REST OF OREGON</t>
  </si>
  <si>
    <t>PA</t>
  </si>
  <si>
    <t>METROPOLITAN PHILADELPHIA</t>
  </si>
  <si>
    <t>REST OF PENNSYLVANIA</t>
  </si>
  <si>
    <t>09202</t>
  </si>
  <si>
    <t>PR</t>
  </si>
  <si>
    <t>PUERTO RICO</t>
  </si>
  <si>
    <t>RI</t>
  </si>
  <si>
    <t>RHODE ISLAND</t>
  </si>
  <si>
    <t>SC</t>
  </si>
  <si>
    <t>SOUTH CAROLINA</t>
  </si>
  <si>
    <t>03402</t>
  </si>
  <si>
    <t>SD</t>
  </si>
  <si>
    <t>SOUTH DAKOTA**</t>
  </si>
  <si>
    <t>TN</t>
  </si>
  <si>
    <t>TENNESSEE</t>
  </si>
  <si>
    <t>04412</t>
  </si>
  <si>
    <t>TX</t>
  </si>
  <si>
    <t>AUSTIN</t>
  </si>
  <si>
    <t>BEAUMONT</t>
  </si>
  <si>
    <t>09</t>
  </si>
  <si>
    <t>BRAZORIA</t>
  </si>
  <si>
    <t>DALLAS</t>
  </si>
  <si>
    <t>FORT WORTH</t>
  </si>
  <si>
    <t>GALVESTON</t>
  </si>
  <si>
    <t>HOUSTON</t>
  </si>
  <si>
    <t>REST OF TEXAS</t>
  </si>
  <si>
    <t>03502</t>
  </si>
  <si>
    <t>UT</t>
  </si>
  <si>
    <t>UTAH</t>
  </si>
  <si>
    <t>Med serv eve/wkend/holiday</t>
  </si>
  <si>
    <t>VT</t>
  </si>
  <si>
    <t>VERMONT</t>
  </si>
  <si>
    <t>VA</t>
  </si>
  <si>
    <t>VIRGINIA</t>
  </si>
  <si>
    <t>VI</t>
  </si>
  <si>
    <t>VIRGIN ISLANDS</t>
  </si>
  <si>
    <t>02402</t>
  </si>
  <si>
    <t>WA</t>
  </si>
  <si>
    <t>SEATTLE (KING CNTY)</t>
  </si>
  <si>
    <t>REST OF WASHINGTON</t>
  </si>
  <si>
    <t>WV</t>
  </si>
  <si>
    <t>WEST VIRGINIA</t>
  </si>
  <si>
    <t>06302</t>
  </si>
  <si>
    <t>WI</t>
  </si>
  <si>
    <t>WISCONSIN</t>
  </si>
  <si>
    <t>03602</t>
  </si>
  <si>
    <t>WY</t>
  </si>
  <si>
    <t>WYOMING**</t>
  </si>
  <si>
    <t>MAC Assignments as of November 22, 2023</t>
  </si>
  <si>
    <t>Off/op est may x req phy/qhp</t>
  </si>
  <si>
    <t>*Work GPCI reflects a 1.5 floor in Alaska established by the MIPPA.</t>
  </si>
  <si>
    <t>**PE GPCI reflects a 1.0 floor for frontier states established by the ACA.</t>
  </si>
  <si>
    <t xml:space="preserve">Note: For CY 2024 and on, Addendum E will reflect the retirement of 3 California localities, as finalized in the CY 2023 PFS final rule. </t>
  </si>
  <si>
    <t>G0447</t>
  </si>
  <si>
    <t>Behavior counsel obesity 15m</t>
  </si>
  <si>
    <t>G2211</t>
  </si>
  <si>
    <t>C</t>
  </si>
  <si>
    <t>A</t>
  </si>
  <si>
    <t>Im admin 1st/only component</t>
  </si>
  <si>
    <t>Im admin each addl component</t>
  </si>
  <si>
    <t>Immunization admin</t>
  </si>
  <si>
    <t>Immunization admin each add</t>
  </si>
  <si>
    <t>Psytx w pt 60 minutes</t>
  </si>
  <si>
    <t>Family psytx w/pt 50 min</t>
  </si>
  <si>
    <t>Multiple family group psytx</t>
  </si>
  <si>
    <t>Group psychotherapy</t>
  </si>
  <si>
    <t>N-invas ear/pls oximetry 1</t>
  </si>
  <si>
    <t>Perq tests w/alrgnc xtrcs</t>
  </si>
  <si>
    <t>Brief emotional/behav assmt</t>
  </si>
  <si>
    <t>Pt-focused hlth risk assmt</t>
  </si>
  <si>
    <t>Caregiver health risk assmt</t>
  </si>
  <si>
    <t>Brief comunicaj tech-bsd svc</t>
  </si>
  <si>
    <t>Office o/p new sf 15 min</t>
  </si>
  <si>
    <t>Office o/p new low 30 min</t>
  </si>
  <si>
    <t>Office o/p new mod 45 min</t>
  </si>
  <si>
    <t>Office o/p new hi 60 min</t>
  </si>
  <si>
    <t>Office o/p est sf 10 min</t>
  </si>
  <si>
    <t>Office o/p est low 20 min</t>
  </si>
  <si>
    <t>Office o/p est mod 30 min</t>
  </si>
  <si>
    <t>Office o/p est hi 40 min</t>
  </si>
  <si>
    <t>Hosp ip/obs dschrg mgmt 30/&lt;</t>
  </si>
  <si>
    <t>Init nb em per day hosp</t>
  </si>
  <si>
    <t>Init nb em per day non-fac</t>
  </si>
  <si>
    <t>Same day nb discharge</t>
  </si>
  <si>
    <t>Care mgmt svc bhvl hlth cond</t>
  </si>
  <si>
    <t>Complex e/m visit add on</t>
  </si>
  <si>
    <t>Developmental screen w/score</t>
  </si>
  <si>
    <t>Synch audio-video new sf 15</t>
  </si>
  <si>
    <t>Synch audio-video new low 30</t>
  </si>
  <si>
    <t>Synch audio-video new mod 45</t>
  </si>
  <si>
    <t>Synch audio-video new hi 60</t>
  </si>
  <si>
    <t>Synch audio-video est sf 10</t>
  </si>
  <si>
    <t>Synch audio-video est low 20</t>
  </si>
  <si>
    <t>Synch audio-video est mod 30</t>
  </si>
  <si>
    <t>Synch audio-video est hi 40</t>
  </si>
  <si>
    <t>Synch audio-only new sf 15</t>
  </si>
  <si>
    <t>Synch audio-only new low 30</t>
  </si>
  <si>
    <t>Synch audio-only new mod 45</t>
  </si>
  <si>
    <t>Synch audio-only new high 60</t>
  </si>
  <si>
    <t>Synch audio-only est sf 10</t>
  </si>
  <si>
    <t>Synch audio-only est low 20</t>
  </si>
  <si>
    <t>Synch audio-only est mod 30</t>
  </si>
  <si>
    <t>Synch audio-only est high 40</t>
  </si>
  <si>
    <t>Visual acuity screen</t>
  </si>
  <si>
    <t>Ocular instrumnt screen bil</t>
  </si>
  <si>
    <t>App topical fluoride varnish</t>
  </si>
  <si>
    <t>Init pm e/m new pat infant</t>
  </si>
  <si>
    <t>Init pm e/m new pat 1-4 yrs</t>
  </si>
  <si>
    <t>Prev visit new age 5-11</t>
  </si>
  <si>
    <t>Prev visit new age 12-17</t>
  </si>
  <si>
    <t>Prev visit new age 18-39</t>
  </si>
  <si>
    <t>Per pm reeval est pat infant</t>
  </si>
  <si>
    <t>Prev visit est age 1-4</t>
  </si>
  <si>
    <t>Prev visit est age 5-11</t>
  </si>
  <si>
    <t>Prev visit est age 12-17</t>
  </si>
  <si>
    <t>Prev visit est age 18-39</t>
  </si>
  <si>
    <t>Prolng ip/obs e/m ea 15 min</t>
  </si>
  <si>
    <t>ADDENDUM E. FINAL CY 2026 GEOGRAPHIC PRACTICE COST INDICES (GPCIs) BY STATE AND MEDICARE LOCALITY</t>
  </si>
  <si>
    <t>2026 PW GPCI (without 1.0 Floor)</t>
  </si>
  <si>
    <t>2026 PW GPCI (with 1.0 Floor)</t>
  </si>
  <si>
    <t>2026 PE GPCI</t>
  </si>
  <si>
    <t>2026 MP GPCI</t>
  </si>
  <si>
    <t>10112</t>
  </si>
  <si>
    <t>02102</t>
  </si>
  <si>
    <t>AK</t>
  </si>
  <si>
    <t>ALASKA*</t>
  </si>
  <si>
    <t>03102</t>
  </si>
  <si>
    <t>AZ</t>
  </si>
  <si>
    <t>ARIZONA</t>
  </si>
  <si>
    <t>07102</t>
  </si>
  <si>
    <t>AR</t>
  </si>
  <si>
    <t>13</t>
  </si>
  <si>
    <t>ARKANSAS</t>
  </si>
  <si>
    <t>BAKERSFIELD</t>
  </si>
  <si>
    <t>OXNARD-THOUSAND OAKS-VENTURA</t>
  </si>
  <si>
    <t>REDDING</t>
  </si>
  <si>
    <t>RIVERSIDE-SAN BERNARDINO-ONTARIO</t>
  </si>
  <si>
    <t>SACRAMENTO-ROSEVILLE-FOLSOM</t>
  </si>
  <si>
    <t>SAN FRANCISCO-OAKLAND-BERKELEY (MARIN CNTY)</t>
  </si>
  <si>
    <t>SAN JOSE-SUNNYVALE-SANTA CLARA (SAN BENITO CNTY)</t>
  </si>
  <si>
    <t>73</t>
  </si>
  <si>
    <t>SAN LUIS OBISPO-PASO ROBLES</t>
  </si>
  <si>
    <t>SAN JOSE-SUNNYVALE-SANTA CLARA (SANTA CLARA CNTY)</t>
  </si>
  <si>
    <t>66</t>
  </si>
  <si>
    <t>SANTA CRUZ-WATSONVILLE</t>
  </si>
  <si>
    <t>74</t>
  </si>
  <si>
    <t>67</t>
  </si>
  <si>
    <t>SANTA ROSA-PETALUMA</t>
  </si>
  <si>
    <t>68</t>
  </si>
  <si>
    <t>STOCKTON</t>
  </si>
  <si>
    <t>53</t>
  </si>
  <si>
    <t>VALLEJO</t>
  </si>
  <si>
    <t>69</t>
  </si>
  <si>
    <t>VISALIA</t>
  </si>
  <si>
    <t>70</t>
  </si>
  <si>
    <t>YUBA CITY</t>
  </si>
  <si>
    <t>75</t>
  </si>
  <si>
    <t>REST OF CALIFORNIA</t>
  </si>
  <si>
    <t>04112</t>
  </si>
  <si>
    <t>CO</t>
  </si>
  <si>
    <t>COLORADO</t>
  </si>
  <si>
    <t>13102</t>
  </si>
  <si>
    <t>CT</t>
  </si>
  <si>
    <t>CONNECTICUT</t>
  </si>
  <si>
    <t>12202</t>
  </si>
  <si>
    <t>DC</t>
  </si>
  <si>
    <t>DC + MD/VA SUBURBS</t>
  </si>
  <si>
    <t>12102</t>
  </si>
  <si>
    <t>DE</t>
  </si>
  <si>
    <t>DELAWARE</t>
  </si>
  <si>
    <t>FORT LAUDERDALE</t>
  </si>
  <si>
    <t>MIAMI</t>
  </si>
  <si>
    <t>99</t>
  </si>
  <si>
    <t>10212</t>
  </si>
  <si>
    <t>ATLANTA</t>
  </si>
  <si>
    <t>16</t>
  </si>
  <si>
    <t>12</t>
  </si>
  <si>
    <t>15</t>
  </si>
  <si>
    <t>15102</t>
  </si>
  <si>
    <t>14112</t>
  </si>
  <si>
    <t>12302</t>
  </si>
  <si>
    <t>14212</t>
  </si>
  <si>
    <t>14312</t>
  </si>
  <si>
    <t>40</t>
  </si>
  <si>
    <t>12402</t>
  </si>
  <si>
    <t>13202</t>
  </si>
  <si>
    <t>13292</t>
  </si>
  <si>
    <t>13282</t>
  </si>
  <si>
    <t>11502</t>
  </si>
  <si>
    <t>15202</t>
  </si>
  <si>
    <t>12502</t>
  </si>
  <si>
    <t>20</t>
  </si>
  <si>
    <t>14412</t>
  </si>
  <si>
    <t>11202</t>
  </si>
  <si>
    <t>10312</t>
  </si>
  <si>
    <t>35</t>
  </si>
  <si>
    <t>31</t>
  </si>
  <si>
    <t>11</t>
  </si>
  <si>
    <t>28</t>
  </si>
  <si>
    <t>18</t>
  </si>
  <si>
    <t>14512</t>
  </si>
  <si>
    <t>50</t>
  </si>
  <si>
    <t>11302</t>
  </si>
  <si>
    <t>11402</t>
  </si>
  <si>
    <t>21</t>
  </si>
  <si>
    <t>Note: The work GPCI floor of 1.0 that was applied in previous updates was extended through January 31, 2026 by Section 6207 of Continuing Appropriations, Agriculture, Legislative Branch, Military Construction and Veterans Affairs, and Extensions Act, 2026 (H.R.5371).</t>
  </si>
  <si>
    <r>
      <t xml:space="preserve">   Therefore, the work GPCIs for 2025 reflect the 1.0 work GPCI floor, and work GPCIs for 2026 are shown </t>
    </r>
    <r>
      <rPr>
        <u/>
        <sz val="11"/>
        <color theme="1"/>
        <rFont val="Calibri"/>
        <family val="2"/>
        <scheme val="minor"/>
      </rPr>
      <t>both with and without</t>
    </r>
    <r>
      <rPr>
        <sz val="11"/>
        <color theme="1"/>
        <rFont val="Calibri"/>
        <family val="2"/>
        <scheme val="minor"/>
      </rPr>
      <t xml:space="preserve"> a 1.0 floor, and work GPCIs for 2027 do </t>
    </r>
    <r>
      <rPr>
        <u/>
        <sz val="11"/>
        <color theme="1"/>
        <rFont val="Calibri"/>
        <family val="2"/>
        <scheme val="minor"/>
      </rPr>
      <t>not</t>
    </r>
    <r>
      <rPr>
        <sz val="11"/>
        <color theme="1"/>
        <rFont val="Calibri"/>
        <family val="2"/>
        <scheme val="minor"/>
      </rPr>
      <t xml:space="preserve"> reflect a 1.0 floor.</t>
    </r>
  </si>
  <si>
    <t>Practice</t>
  </si>
  <si>
    <t>NonQP Conversion Factor:</t>
  </si>
  <si>
    <t>I</t>
  </si>
  <si>
    <t>J</t>
  </si>
  <si>
    <t>B</t>
  </si>
  <si>
    <t>E</t>
  </si>
  <si>
    <t>Medical services after hrs</t>
  </si>
  <si>
    <t>D</t>
  </si>
  <si>
    <t>F</t>
  </si>
  <si>
    <t>G</t>
  </si>
  <si>
    <t>H</t>
  </si>
  <si>
    <t>K</t>
  </si>
  <si>
    <t>MCR File</t>
  </si>
  <si>
    <t>Sume A:C</t>
  </si>
  <si>
    <t>D * 2026 CF</t>
  </si>
  <si>
    <t>PE GPCI * B</t>
  </si>
  <si>
    <t>W GPCI * A</t>
  </si>
  <si>
    <t>M GPCI * C</t>
  </si>
  <si>
    <t>Sum F:G</t>
  </si>
  <si>
    <t>Non Facility (NF) RVU's</t>
  </si>
  <si>
    <t>GPCI- Adjusted NF RVU's</t>
  </si>
  <si>
    <t>I * 2026 CF</t>
  </si>
  <si>
    <t>Des. Rate * J</t>
  </si>
  <si>
    <t>Round(k)</t>
  </si>
  <si>
    <t>2026 Vaccine Pricing Guide</t>
  </si>
  <si>
    <t>2026 Professional Fees Pricing Guide</t>
  </si>
  <si>
    <t>Calc'd 2026 Practice Fee (Rounded)</t>
  </si>
  <si>
    <t>LA-REST OF LOUISIANA</t>
  </si>
  <si>
    <t>Professional Services Pricing</t>
  </si>
  <si>
    <t>Vaccine Pricing</t>
  </si>
  <si>
    <t>Lab Pricing</t>
  </si>
  <si>
    <r>
      <t xml:space="preserve">This page allows you to set your professional service fees as a percentage of the </t>
    </r>
    <r>
      <rPr>
        <b/>
        <sz val="11"/>
        <color theme="1"/>
        <rFont val="Calibri"/>
        <family val="2"/>
        <scheme val="minor"/>
      </rPr>
      <t>2026 Medicare Physician Fee Schedule</t>
    </r>
    <r>
      <rPr>
        <sz val="11"/>
        <color theme="1"/>
        <rFont val="Calibri"/>
        <family val="2"/>
        <scheme val="minor"/>
      </rPr>
      <t>.</t>
    </r>
  </si>
  <si>
    <r>
      <t xml:space="preserve">Be sure to select your practice’s </t>
    </r>
    <r>
      <rPr>
        <b/>
        <sz val="11"/>
        <color theme="1"/>
        <rFont val="Calibri"/>
        <family val="2"/>
        <scheme val="minor"/>
      </rPr>
      <t>locality</t>
    </r>
    <r>
      <rPr>
        <sz val="11"/>
        <color theme="1"/>
        <rFont val="Calibri"/>
        <family val="2"/>
        <scheme val="minor"/>
      </rPr>
      <t xml:space="preserve"> so the appropriate geographic adjustments (GPCI) are applied.</t>
    </r>
  </si>
  <si>
    <r>
      <t xml:space="preserve">Simply enter the </t>
    </r>
    <r>
      <rPr>
        <b/>
        <sz val="11"/>
        <color theme="1"/>
        <rFont val="Calibri"/>
        <family val="2"/>
        <scheme val="minor"/>
      </rPr>
      <t>percentage of Medicare</t>
    </r>
    <r>
      <rPr>
        <sz val="11"/>
        <color theme="1"/>
        <rFont val="Calibri"/>
        <family val="2"/>
        <scheme val="minor"/>
      </rPr>
      <t xml:space="preserve"> you would like to use for your fees, and the worksheet will automatically calculate and update all amounts.</t>
    </r>
  </si>
  <si>
    <r>
      <t xml:space="preserve">This page allows you to set vaccine pricing as a percentage of the most recently published </t>
    </r>
    <r>
      <rPr>
        <b/>
        <sz val="11"/>
        <color theme="1"/>
        <rFont val="Calibri"/>
        <family val="2"/>
        <scheme val="minor"/>
      </rPr>
      <t>CDC private-sector cost per dose</t>
    </r>
    <r>
      <rPr>
        <sz val="11"/>
        <color theme="1"/>
        <rFont val="Calibri"/>
        <family val="2"/>
        <scheme val="minor"/>
      </rPr>
      <t>.</t>
    </r>
  </si>
  <si>
    <r>
      <t xml:space="preserve">Enter the </t>
    </r>
    <r>
      <rPr>
        <b/>
        <sz val="11"/>
        <color theme="1"/>
        <rFont val="Calibri"/>
        <family val="2"/>
        <scheme val="minor"/>
      </rPr>
      <t>percentage of the CDC private-sector cost</t>
    </r>
    <r>
      <rPr>
        <sz val="11"/>
        <color theme="1"/>
        <rFont val="Calibri"/>
        <family val="2"/>
        <scheme val="minor"/>
      </rPr>
      <t xml:space="preserve"> you wish to apply.</t>
    </r>
  </si>
  <si>
    <t>All vaccine fee amounts will update automatically based on your selected percentage.</t>
  </si>
  <si>
    <r>
      <t xml:space="preserve">This page allows you to set pricing for laboratory services as a percentage of the most recent </t>
    </r>
    <r>
      <rPr>
        <b/>
        <sz val="11"/>
        <color theme="1"/>
        <rFont val="Calibri"/>
        <family val="2"/>
        <scheme val="minor"/>
      </rPr>
      <t>Clinical Diagnostic Laboratory Fee Schedule (CDLFS)</t>
    </r>
    <r>
      <rPr>
        <sz val="11"/>
        <color theme="1"/>
        <rFont val="Calibri"/>
        <family val="2"/>
        <scheme val="minor"/>
      </rPr>
      <t>.</t>
    </r>
  </si>
  <si>
    <r>
      <t xml:space="preserve">Similar to the Vaccine Pricing page, simply enter the </t>
    </r>
    <r>
      <rPr>
        <b/>
        <sz val="11"/>
        <color theme="1"/>
        <rFont val="Calibri"/>
        <family val="2"/>
        <scheme val="minor"/>
      </rPr>
      <t>percentage of the CDLFS</t>
    </r>
    <r>
      <rPr>
        <sz val="11"/>
        <color theme="1"/>
        <rFont val="Calibri"/>
        <family val="2"/>
        <scheme val="minor"/>
      </rPr>
      <t xml:space="preserve"> you would like to apply, and the worksheet will automatically update your lab pricing.</t>
    </r>
  </si>
  <si>
    <r>
      <t xml:space="preserve">Medicare has not yet released the </t>
    </r>
    <r>
      <rPr>
        <b/>
        <i/>
        <sz val="11"/>
        <color theme="1"/>
        <rFont val="Calibri"/>
        <family val="2"/>
        <scheme val="minor"/>
      </rPr>
      <t>2026 CDLFS</t>
    </r>
    <r>
      <rPr>
        <i/>
        <sz val="11"/>
        <color theme="1"/>
        <rFont val="Calibri"/>
        <family val="2"/>
        <scheme val="minor"/>
      </rPr>
      <t xml:space="preserve">. Most practices can reasonably use the </t>
    </r>
    <r>
      <rPr>
        <b/>
        <i/>
        <sz val="11"/>
        <color theme="1"/>
        <rFont val="Calibri"/>
        <family val="2"/>
        <scheme val="minor"/>
      </rPr>
      <t>2025 rates</t>
    </r>
    <r>
      <rPr>
        <i/>
        <sz val="11"/>
        <color theme="1"/>
        <rFont val="Calibri"/>
        <family val="2"/>
        <scheme val="minor"/>
      </rPr>
      <t xml:space="preserve"> as a proxy when setting 2026 lab fees.</t>
    </r>
  </si>
  <si>
    <t>2026 Lab Pricing Guide</t>
  </si>
  <si>
    <t>Note: As of December 16, 2025, the 2026 CDLFS has not been updated for 2026</t>
  </si>
  <si>
    <t>CPT codes, descriptions and other data only are copyright 2025 American Medical Association. All rights reserved. CPT is a registered trademark of the American Medical Association.</t>
  </si>
  <si>
    <t>Step 1:</t>
  </si>
  <si>
    <t>Step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</si>
</sst>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_(&quot;$&quot;* #,##0.0000_);_(&quot;$&quot;* \(#,##0.0000\);_(&quot;$&quot;* &quot;-&quot;??_);_(@_)"/>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20"/>
      <color rgb="FFFF0000"/>
      <name val="Calibri"/>
      <family val="2"/>
      <scheme val="minor"/>
    </font>
    <font>
      <sz val="11"/>
      <color indexed="8"/>
      <name val="Calibri"/>
      <family val="2"/>
      <scheme val="minor"/>
    </font>
    <font>
      <sz val="10"/>
      <name val="Arial"/>
      <family val="2"/>
    </font>
    <font>
      <b/>
      <sz val="14"/>
      <color theme="0"/>
      <name val="Calibri"/>
      <family val="2"/>
      <scheme val="minor"/>
    </font>
    <font>
      <b/>
      <sz val="11"/>
      <name val="Calibri"/>
      <family val="2"/>
      <scheme val="minor"/>
    </font>
    <font>
      <sz val="11"/>
      <name val="Calibri"/>
      <family val="2"/>
      <scheme val="minor"/>
    </font>
    <font>
      <b/>
      <sz val="14"/>
      <color rgb="FFFF0000"/>
      <name val="Calibri"/>
      <family val="2"/>
      <scheme val="minor"/>
    </font>
    <font>
      <b/>
      <sz val="16"/>
      <color theme="0"/>
      <name val="Calibri"/>
      <family val="2"/>
      <scheme val="minor"/>
    </font>
    <font>
      <b/>
      <sz val="20"/>
      <color rgb="FFFF0000"/>
      <name val="Calibri"/>
      <family val="2"/>
      <scheme val="minor"/>
    </font>
    <font>
      <b/>
      <sz val="16"/>
      <color rgb="FFFF0000"/>
      <name val="Calibri"/>
      <family val="2"/>
      <scheme val="minor"/>
    </font>
    <font>
      <sz val="8"/>
      <name val="Calibri"/>
      <family val="2"/>
      <scheme val="minor"/>
    </font>
    <font>
      <i/>
      <sz val="11"/>
      <color theme="1"/>
      <name val="Calibri"/>
      <family val="2"/>
      <scheme val="minor"/>
    </font>
    <font>
      <b/>
      <sz val="14"/>
      <color theme="1"/>
      <name val="Calibri"/>
      <family val="2"/>
      <scheme val="minor"/>
    </font>
    <font>
      <b/>
      <sz val="12"/>
      <name val="Calibri"/>
      <family val="2"/>
      <scheme val="minor"/>
    </font>
    <font>
      <u/>
      <sz val="11"/>
      <color theme="1"/>
      <name val="Calibri"/>
      <family val="2"/>
      <scheme val="minor"/>
    </font>
    <font>
      <b/>
      <sz val="11"/>
      <color rgb="FFFF0000"/>
      <name val="Calibri"/>
      <family val="2"/>
      <scheme val="minor"/>
    </font>
    <font>
      <i/>
      <sz val="10"/>
      <color theme="1"/>
      <name val="Calibri"/>
      <family val="2"/>
      <scheme val="minor"/>
    </font>
    <font>
      <u/>
      <sz val="11"/>
      <color theme="10"/>
      <name val="Calibri"/>
      <family val="2"/>
      <scheme val="minor"/>
    </font>
    <font>
      <b/>
      <sz val="28"/>
      <color theme="0"/>
      <name val="Calibri"/>
      <family val="2"/>
      <scheme val="minor"/>
    </font>
    <font>
      <b/>
      <sz val="14"/>
      <name val="Calibri"/>
      <family val="2"/>
      <scheme val="minor"/>
    </font>
    <font>
      <b/>
      <sz val="18"/>
      <color theme="4" tint="-0.249977111117893"/>
      <name val="Calibri"/>
      <family val="2"/>
      <scheme val="minor"/>
    </font>
    <font>
      <b/>
      <i/>
      <sz val="11"/>
      <color theme="1"/>
      <name val="Calibri"/>
      <family val="2"/>
      <scheme val="minor"/>
    </font>
    <font>
      <i/>
      <sz val="11"/>
      <color indexed="8"/>
      <name val="Calibri"/>
      <family val="2"/>
      <scheme val="minor"/>
    </font>
    <font>
      <b/>
      <sz val="11"/>
      <color theme="4" tint="-0.249977111117893"/>
      <name val="Calibri"/>
      <family val="2"/>
      <scheme val="minor"/>
    </font>
    <font>
      <sz val="11"/>
      <color theme="4" tint="-0.249977111117893"/>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xf numFmtId="0" fontId="21" fillId="0" borderId="0"/>
    <xf numFmtId="43" fontId="1" fillId="0" borderId="0" applyFont="0" applyFill="0" applyBorder="0" applyAlignment="0" applyProtection="0"/>
    <xf numFmtId="0" fontId="36" fillId="0" borderId="0" applyNumberFormat="0" applyFill="0" applyBorder="0" applyAlignment="0" applyProtection="0"/>
  </cellStyleXfs>
  <cellXfs count="119">
    <xf numFmtId="0" fontId="0" fillId="0" borderId="0" xfId="0"/>
    <xf numFmtId="0" fontId="0" fillId="0" borderId="0" xfId="0" applyAlignment="1">
      <alignment horizontal="center"/>
    </xf>
    <xf numFmtId="44" fontId="0" fillId="0" borderId="0" xfId="42" applyFont="1"/>
    <xf numFmtId="44" fontId="0" fillId="34" borderId="0" xfId="0" applyNumberFormat="1" applyFill="1"/>
    <xf numFmtId="0" fontId="16" fillId="0" borderId="0" xfId="0" applyFont="1"/>
    <xf numFmtId="44" fontId="16" fillId="0" borderId="0" xfId="42" applyFont="1"/>
    <xf numFmtId="0" fontId="16" fillId="0" borderId="0" xfId="0" applyFont="1" applyAlignment="1">
      <alignment horizontal="center"/>
    </xf>
    <xf numFmtId="0" fontId="0" fillId="35" borderId="0" xfId="0" applyFill="1"/>
    <xf numFmtId="0" fontId="17" fillId="35" borderId="0" xfId="0" applyFont="1" applyFill="1"/>
    <xf numFmtId="0" fontId="17" fillId="35" borderId="0" xfId="0" applyFont="1" applyFill="1" applyAlignment="1">
      <alignment horizontal="center"/>
    </xf>
    <xf numFmtId="44" fontId="17" fillId="35" borderId="0" xfId="42" applyFont="1" applyFill="1"/>
    <xf numFmtId="44" fontId="17" fillId="35" borderId="0" xfId="0" applyNumberFormat="1" applyFont="1" applyFill="1"/>
    <xf numFmtId="0" fontId="22" fillId="35" borderId="0" xfId="0" applyFont="1" applyFill="1"/>
    <xf numFmtId="0" fontId="13" fillId="35" borderId="0" xfId="44" applyFont="1" applyFill="1"/>
    <xf numFmtId="0" fontId="20" fillId="0" borderId="0" xfId="44"/>
    <xf numFmtId="0" fontId="20" fillId="0" borderId="0" xfId="44" applyAlignment="1">
      <alignment horizontal="left"/>
    </xf>
    <xf numFmtId="0" fontId="23" fillId="0" borderId="0" xfId="44" applyFont="1" applyAlignment="1">
      <alignment horizontal="center" vertical="center" wrapText="1"/>
    </xf>
    <xf numFmtId="0" fontId="24" fillId="0" borderId="0" xfId="44" applyFont="1" applyAlignment="1">
      <alignment horizontal="left"/>
    </xf>
    <xf numFmtId="44" fontId="24" fillId="0" borderId="0" xfId="42" applyFont="1" applyAlignment="1">
      <alignment horizontal="left"/>
    </xf>
    <xf numFmtId="0" fontId="25" fillId="0" borderId="0" xfId="0" applyFont="1"/>
    <xf numFmtId="0" fontId="25" fillId="0" borderId="0" xfId="0" applyFont="1" applyAlignment="1">
      <alignment horizontal="right"/>
    </xf>
    <xf numFmtId="10" fontId="22" fillId="0" borderId="0" xfId="43" applyNumberFormat="1" applyFont="1" applyFill="1"/>
    <xf numFmtId="0" fontId="26" fillId="35" borderId="0" xfId="0" applyFont="1" applyFill="1" applyAlignment="1">
      <alignment horizontal="right"/>
    </xf>
    <xf numFmtId="0" fontId="16" fillId="36" borderId="0" xfId="0" applyFont="1" applyFill="1" applyAlignment="1">
      <alignment horizontal="center"/>
    </xf>
    <xf numFmtId="0" fontId="0" fillId="36" borderId="0" xfId="0" applyFill="1" applyAlignment="1">
      <alignment horizontal="center"/>
    </xf>
    <xf numFmtId="0" fontId="28" fillId="33" borderId="0" xfId="0" applyFont="1" applyFill="1"/>
    <xf numFmtId="0" fontId="0" fillId="37" borderId="0" xfId="0" applyFill="1" applyAlignment="1">
      <alignment horizontal="center"/>
    </xf>
    <xf numFmtId="0" fontId="0" fillId="38" borderId="0" xfId="0" applyFill="1" applyAlignment="1">
      <alignment horizontal="center"/>
    </xf>
    <xf numFmtId="0" fontId="0" fillId="37" borderId="0" xfId="0" applyFill="1" applyAlignment="1">
      <alignment horizontal="center" wrapText="1"/>
    </xf>
    <xf numFmtId="0" fontId="0" fillId="38" borderId="0" xfId="0" applyFill="1" applyAlignment="1">
      <alignment horizontal="center" wrapText="1"/>
    </xf>
    <xf numFmtId="0" fontId="0" fillId="0" borderId="0" xfId="0" applyAlignment="1">
      <alignment horizontal="center" wrapText="1"/>
    </xf>
    <xf numFmtId="43" fontId="0" fillId="36" borderId="0" xfId="46" applyFont="1" applyFill="1" applyAlignment="1">
      <alignment horizontal="center"/>
    </xf>
    <xf numFmtId="164" fontId="0" fillId="39" borderId="10" xfId="0" applyNumberFormat="1" applyFill="1" applyBorder="1" applyAlignment="1">
      <alignment horizontal="center"/>
    </xf>
    <xf numFmtId="164" fontId="0" fillId="39" borderId="11" xfId="0" applyNumberFormat="1" applyFill="1" applyBorder="1" applyAlignment="1">
      <alignment horizontal="center"/>
    </xf>
    <xf numFmtId="164" fontId="0" fillId="39" borderId="12" xfId="0" applyNumberFormat="1" applyFill="1" applyBorder="1" applyAlignment="1">
      <alignment horizontal="center"/>
    </xf>
    <xf numFmtId="164" fontId="0" fillId="39" borderId="13" xfId="0" applyNumberFormat="1" applyFill="1" applyBorder="1" applyAlignment="1">
      <alignment horizontal="center"/>
    </xf>
    <xf numFmtId="164" fontId="0" fillId="39" borderId="14" xfId="0" applyNumberFormat="1" applyFill="1" applyBorder="1" applyAlignment="1">
      <alignment horizontal="center"/>
    </xf>
    <xf numFmtId="49" fontId="0" fillId="39" borderId="0" xfId="0" applyNumberFormat="1" applyFill="1" applyAlignment="1">
      <alignment horizontal="center"/>
    </xf>
    <xf numFmtId="0" fontId="0" fillId="39" borderId="0" xfId="0" applyFill="1" applyAlignment="1">
      <alignment horizontal="left"/>
    </xf>
    <xf numFmtId="164" fontId="0" fillId="39" borderId="0" xfId="0" applyNumberFormat="1" applyFill="1" applyAlignment="1">
      <alignment horizontal="center"/>
    </xf>
    <xf numFmtId="0" fontId="0" fillId="39" borderId="0" xfId="0" applyFill="1"/>
    <xf numFmtId="0" fontId="32" fillId="39" borderId="0" xfId="0" applyFont="1" applyFill="1"/>
    <xf numFmtId="164" fontId="0" fillId="39" borderId="15" xfId="0" applyNumberFormat="1" applyFill="1" applyBorder="1" applyAlignment="1">
      <alignment horizontal="center"/>
    </xf>
    <xf numFmtId="49" fontId="31" fillId="39" borderId="0" xfId="0" applyNumberFormat="1" applyFont="1" applyFill="1"/>
    <xf numFmtId="49" fontId="30" fillId="39" borderId="0" xfId="0" applyNumberFormat="1" applyFont="1" applyFill="1"/>
    <xf numFmtId="164" fontId="0" fillId="39" borderId="19" xfId="0" applyNumberFormat="1" applyFill="1" applyBorder="1" applyAlignment="1">
      <alignment horizontal="center"/>
    </xf>
    <xf numFmtId="164" fontId="0" fillId="39" borderId="20" xfId="0" applyNumberFormat="1" applyFill="1" applyBorder="1" applyAlignment="1">
      <alignment horizontal="center"/>
    </xf>
    <xf numFmtId="164" fontId="0" fillId="39" borderId="21" xfId="0" applyNumberFormat="1" applyFill="1" applyBorder="1" applyAlignment="1">
      <alignment horizontal="center"/>
    </xf>
    <xf numFmtId="0" fontId="0" fillId="39" borderId="23" xfId="0" applyFill="1" applyBorder="1" applyAlignment="1">
      <alignment horizontal="left"/>
    </xf>
    <xf numFmtId="0" fontId="0" fillId="39" borderId="24" xfId="0" applyFill="1" applyBorder="1" applyAlignment="1">
      <alignment horizontal="left"/>
    </xf>
    <xf numFmtId="0" fontId="0" fillId="39" borderId="25" xfId="0" applyFill="1" applyBorder="1" applyAlignment="1">
      <alignment horizontal="left"/>
    </xf>
    <xf numFmtId="49" fontId="0" fillId="39" borderId="10" xfId="0" applyNumberFormat="1" applyFill="1" applyBorder="1" applyAlignment="1">
      <alignment horizontal="center"/>
    </xf>
    <xf numFmtId="49" fontId="0" fillId="39" borderId="26" xfId="0" applyNumberFormat="1" applyFill="1" applyBorder="1"/>
    <xf numFmtId="49" fontId="0" fillId="39" borderId="27" xfId="0" applyNumberFormat="1" applyFill="1" applyBorder="1"/>
    <xf numFmtId="49" fontId="0" fillId="39" borderId="13" xfId="0" applyNumberFormat="1" applyFill="1" applyBorder="1" applyAlignment="1">
      <alignment horizontal="center"/>
    </xf>
    <xf numFmtId="49" fontId="0" fillId="39" borderId="28" xfId="0" applyNumberFormat="1" applyFill="1" applyBorder="1"/>
    <xf numFmtId="49" fontId="0" fillId="39" borderId="11" xfId="0" applyNumberFormat="1" applyFill="1" applyBorder="1" applyAlignment="1">
      <alignment horizontal="center"/>
    </xf>
    <xf numFmtId="49" fontId="16" fillId="39" borderId="29" xfId="0" applyNumberFormat="1" applyFont="1" applyFill="1" applyBorder="1" applyAlignment="1">
      <alignment horizontal="left" vertical="center"/>
    </xf>
    <xf numFmtId="49" fontId="16" fillId="39" borderId="16" xfId="0" applyNumberFormat="1" applyFont="1" applyFill="1" applyBorder="1" applyAlignment="1">
      <alignment horizontal="left" vertical="center"/>
    </xf>
    <xf numFmtId="0" fontId="16" fillId="39" borderId="22" xfId="0" applyFont="1" applyFill="1" applyBorder="1" applyAlignment="1">
      <alignment horizontal="left" vertical="center"/>
    </xf>
    <xf numFmtId="0" fontId="16" fillId="39" borderId="18" xfId="0" applyFont="1" applyFill="1" applyBorder="1" applyAlignment="1">
      <alignment horizontal="left" vertical="center"/>
    </xf>
    <xf numFmtId="0" fontId="16" fillId="39" borderId="16" xfId="0" applyFont="1" applyFill="1" applyBorder="1" applyAlignment="1">
      <alignment horizontal="left" vertical="center"/>
    </xf>
    <xf numFmtId="0" fontId="16" fillId="39" borderId="17" xfId="0" applyFont="1" applyFill="1" applyBorder="1" applyAlignment="1">
      <alignment horizontal="left" vertical="center"/>
    </xf>
    <xf numFmtId="43" fontId="16" fillId="0" borderId="0" xfId="0" applyNumberFormat="1" applyFont="1" applyAlignment="1">
      <alignment horizontal="center"/>
    </xf>
    <xf numFmtId="43" fontId="0" fillId="34" borderId="0" xfId="0" applyNumberFormat="1" applyFill="1"/>
    <xf numFmtId="43" fontId="0" fillId="38" borderId="0" xfId="0" applyNumberFormat="1" applyFill="1" applyAlignment="1">
      <alignment horizontal="center"/>
    </xf>
    <xf numFmtId="44" fontId="0" fillId="37" borderId="0" xfId="42" applyFont="1" applyFill="1" applyAlignment="1">
      <alignment horizontal="center"/>
    </xf>
    <xf numFmtId="165" fontId="22" fillId="35" borderId="0" xfId="42" applyNumberFormat="1" applyFont="1" applyFill="1"/>
    <xf numFmtId="0" fontId="26" fillId="35" borderId="0" xfId="44" applyFont="1" applyFill="1"/>
    <xf numFmtId="0" fontId="16" fillId="34" borderId="0" xfId="0" applyFont="1" applyFill="1" applyAlignment="1">
      <alignment horizontal="center" wrapText="1"/>
    </xf>
    <xf numFmtId="43" fontId="34" fillId="0" borderId="0" xfId="0" applyNumberFormat="1" applyFont="1" applyAlignment="1">
      <alignment horizontal="center"/>
    </xf>
    <xf numFmtId="0" fontId="34" fillId="0" borderId="0" xfId="0" applyFont="1" applyAlignment="1">
      <alignment horizontal="center"/>
    </xf>
    <xf numFmtId="0" fontId="34" fillId="0" borderId="0" xfId="0" applyFont="1" applyAlignment="1">
      <alignment horizontal="left"/>
    </xf>
    <xf numFmtId="44" fontId="34" fillId="37" borderId="0" xfId="42" applyFont="1" applyFill="1" applyAlignment="1">
      <alignment horizontal="center"/>
    </xf>
    <xf numFmtId="43" fontId="34" fillId="38" borderId="0" xfId="0" applyNumberFormat="1" applyFont="1" applyFill="1" applyAlignment="1">
      <alignment horizontal="center"/>
    </xf>
    <xf numFmtId="43" fontId="34" fillId="34" borderId="0" xfId="0" applyNumberFormat="1" applyFont="1" applyFill="1"/>
    <xf numFmtId="0" fontId="34" fillId="0" borderId="0" xfId="0" applyFont="1"/>
    <xf numFmtId="0" fontId="30" fillId="37" borderId="0" xfId="0" applyFont="1" applyFill="1" applyAlignment="1">
      <alignment horizontal="center"/>
    </xf>
    <xf numFmtId="0" fontId="30" fillId="37" borderId="0" xfId="0" applyFont="1" applyFill="1" applyAlignment="1">
      <alignment horizontal="center" wrapText="1"/>
    </xf>
    <xf numFmtId="0" fontId="30" fillId="38" borderId="0" xfId="0" applyFont="1" applyFill="1" applyAlignment="1">
      <alignment horizontal="center"/>
    </xf>
    <xf numFmtId="0" fontId="30" fillId="38" borderId="0" xfId="0" applyFont="1" applyFill="1" applyAlignment="1">
      <alignment horizontal="center" wrapText="1"/>
    </xf>
    <xf numFmtId="0" fontId="30" fillId="0" borderId="0" xfId="0" applyFont="1" applyAlignment="1">
      <alignment horizontal="center" wrapText="1"/>
    </xf>
    <xf numFmtId="0" fontId="35" fillId="37" borderId="0" xfId="0" applyFont="1" applyFill="1" applyAlignment="1">
      <alignment horizontal="center"/>
    </xf>
    <xf numFmtId="0" fontId="35" fillId="37" borderId="0" xfId="0" applyFont="1" applyFill="1" applyAlignment="1">
      <alignment horizontal="center" wrapText="1"/>
    </xf>
    <xf numFmtId="0" fontId="35" fillId="38" borderId="0" xfId="0" applyFont="1" applyFill="1" applyAlignment="1">
      <alignment horizontal="center"/>
    </xf>
    <xf numFmtId="0" fontId="35" fillId="38" borderId="0" xfId="0" applyFont="1" applyFill="1" applyAlignment="1">
      <alignment horizontal="center" wrapText="1"/>
    </xf>
    <xf numFmtId="0" fontId="35" fillId="0" borderId="0" xfId="0" applyFont="1" applyAlignment="1">
      <alignment horizontal="center" wrapText="1"/>
    </xf>
    <xf numFmtId="0" fontId="35" fillId="34" borderId="0" xfId="0" applyFont="1" applyFill="1" applyAlignment="1">
      <alignment horizontal="center" wrapText="1"/>
    </xf>
    <xf numFmtId="0" fontId="18" fillId="0" borderId="0" xfId="0" applyFont="1"/>
    <xf numFmtId="44" fontId="0" fillId="0" borderId="0" xfId="42" applyFont="1" applyFill="1"/>
    <xf numFmtId="9" fontId="19" fillId="0" borderId="0" xfId="43" applyFont="1" applyFill="1" applyAlignment="1"/>
    <xf numFmtId="0" fontId="37" fillId="0" borderId="0" xfId="0" applyFont="1"/>
    <xf numFmtId="0" fontId="25" fillId="33" borderId="0" xfId="0" applyFont="1" applyFill="1"/>
    <xf numFmtId="10" fontId="25" fillId="33" borderId="0" xfId="43" applyNumberFormat="1" applyFont="1" applyFill="1"/>
    <xf numFmtId="0" fontId="38" fillId="33" borderId="0" xfId="0" applyFont="1" applyFill="1" applyAlignment="1">
      <alignment horizontal="right"/>
    </xf>
    <xf numFmtId="44" fontId="24" fillId="34" borderId="0" xfId="42" applyFont="1" applyFill="1" applyAlignment="1">
      <alignment horizontal="left"/>
    </xf>
    <xf numFmtId="44" fontId="24" fillId="0" borderId="0" xfId="42" applyFont="1" applyFill="1" applyAlignment="1">
      <alignment horizontal="left"/>
    </xf>
    <xf numFmtId="0" fontId="16" fillId="0" borderId="0" xfId="0" applyFont="1" applyAlignment="1">
      <alignment horizontal="center" wrapText="1"/>
    </xf>
    <xf numFmtId="44" fontId="0" fillId="0" borderId="0" xfId="0" applyNumberFormat="1"/>
    <xf numFmtId="44" fontId="0" fillId="35" borderId="0" xfId="0" applyNumberFormat="1" applyFill="1"/>
    <xf numFmtId="2" fontId="0" fillId="37" borderId="0" xfId="0" applyNumberFormat="1" applyFill="1" applyAlignment="1">
      <alignment horizontal="center"/>
    </xf>
    <xf numFmtId="2" fontId="34" fillId="37" borderId="0" xfId="0" applyNumberFormat="1" applyFont="1" applyFill="1" applyAlignment="1">
      <alignment horizontal="center"/>
    </xf>
    <xf numFmtId="0" fontId="0" fillId="0" borderId="0" xfId="0" applyAlignment="1">
      <alignment horizontal="left" vertical="center" indent="1"/>
    </xf>
    <xf numFmtId="0" fontId="39" fillId="0" borderId="0" xfId="0" applyFont="1" applyAlignment="1">
      <alignment vertical="center"/>
    </xf>
    <xf numFmtId="0" fontId="30" fillId="0" borderId="0" xfId="0" applyFont="1" applyAlignment="1">
      <alignment horizontal="left" vertical="center" indent="1"/>
    </xf>
    <xf numFmtId="0" fontId="41" fillId="0" borderId="0" xfId="44" applyFont="1"/>
    <xf numFmtId="0" fontId="30" fillId="0" borderId="0" xfId="0" applyFont="1" applyAlignment="1">
      <alignment horizontal="left"/>
    </xf>
    <xf numFmtId="0" fontId="30" fillId="0" borderId="0" xfId="0" applyFont="1"/>
    <xf numFmtId="0" fontId="42" fillId="0" borderId="0" xfId="0" applyFont="1" applyAlignment="1">
      <alignment horizontal="center" vertical="center"/>
    </xf>
    <xf numFmtId="0" fontId="43" fillId="0" borderId="0" xfId="0" applyFont="1" applyAlignment="1">
      <alignment horizontal="center"/>
    </xf>
    <xf numFmtId="0" fontId="37" fillId="35" borderId="0" xfId="0" applyFont="1" applyFill="1" applyAlignment="1">
      <alignment horizontal="center"/>
    </xf>
    <xf numFmtId="0" fontId="18" fillId="33" borderId="0" xfId="0" applyFont="1" applyFill="1" applyAlignment="1">
      <alignment horizontal="center"/>
    </xf>
    <xf numFmtId="9" fontId="27" fillId="33" borderId="0" xfId="43" applyFont="1" applyFill="1" applyAlignment="1">
      <alignment horizontal="center"/>
    </xf>
    <xf numFmtId="0" fontId="28" fillId="33" borderId="0" xfId="0" applyFont="1" applyFill="1" applyAlignment="1">
      <alignment horizontal="center"/>
    </xf>
    <xf numFmtId="0" fontId="16" fillId="37" borderId="0" xfId="0" applyFont="1" applyFill="1" applyAlignment="1">
      <alignment horizontal="center"/>
    </xf>
    <xf numFmtId="0" fontId="16" fillId="38" borderId="0" xfId="0" applyFont="1" applyFill="1" applyAlignment="1">
      <alignment horizontal="center"/>
    </xf>
    <xf numFmtId="0" fontId="42" fillId="0" borderId="0" xfId="0" applyFont="1" applyAlignment="1">
      <alignment horizontal="center" vertical="center"/>
    </xf>
    <xf numFmtId="0" fontId="36" fillId="0" borderId="0" xfId="47" applyAlignment="1">
      <alignment horizontal="center" wrapText="1"/>
    </xf>
    <xf numFmtId="0" fontId="30" fillId="0" borderId="0" xfId="0" applyFont="1" applyAlignment="1">
      <alignment horizontal="left"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6" builtinId="3"/>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7" builtinId="8"/>
    <cellStyle name="Input" xfId="9" builtinId="20" customBuiltin="1"/>
    <cellStyle name="Linked Cell" xfId="12" builtinId="24" customBuiltin="1"/>
    <cellStyle name="Neutral" xfId="8" builtinId="28" customBuiltin="1"/>
    <cellStyle name="Normal" xfId="0" builtinId="0"/>
    <cellStyle name="Normal 2" xfId="44" xr:uid="{E553E2EE-A002-46F8-81D4-1B436967C3FA}"/>
    <cellStyle name="Normal 2 2" xfId="45" xr:uid="{C9BD9CCC-9C95-4D22-A4AA-89EF2C07B2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260350</xdr:colOff>
      <xdr:row>0</xdr:row>
      <xdr:rowOff>0</xdr:rowOff>
    </xdr:from>
    <xdr:to>
      <xdr:col>15</xdr:col>
      <xdr:colOff>95250</xdr:colOff>
      <xdr:row>4</xdr:row>
      <xdr:rowOff>21002</xdr:rowOff>
    </xdr:to>
    <xdr:pic>
      <xdr:nvPicPr>
        <xdr:cNvPr id="3" name="Picture 2">
          <a:extLst>
            <a:ext uri="{FF2B5EF4-FFF2-40B4-BE49-F238E27FC236}">
              <a16:creationId xmlns:a16="http://schemas.microsoft.com/office/drawing/2014/main" id="{6FCDED69-D6DB-9C7B-5D23-7A01AAC1C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5950" y="0"/>
          <a:ext cx="2273300" cy="871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311150</xdr:colOff>
      <xdr:row>126</xdr:row>
      <xdr:rowOff>127000</xdr:rowOff>
    </xdr:from>
    <xdr:to>
      <xdr:col>44</xdr:col>
      <xdr:colOff>362345</xdr:colOff>
      <xdr:row>153</xdr:row>
      <xdr:rowOff>139956</xdr:rowOff>
    </xdr:to>
    <xdr:pic>
      <xdr:nvPicPr>
        <xdr:cNvPr id="3" name="Picture 2">
          <a:extLst>
            <a:ext uri="{FF2B5EF4-FFF2-40B4-BE49-F238E27FC236}">
              <a16:creationId xmlns:a16="http://schemas.microsoft.com/office/drawing/2014/main" id="{84F05421-97E2-87F0-A646-BC82FF3F7993}"/>
            </a:ext>
          </a:extLst>
        </xdr:cNvPr>
        <xdr:cNvPicPr>
          <a:picLocks noChangeAspect="1"/>
        </xdr:cNvPicPr>
      </xdr:nvPicPr>
      <xdr:blipFill>
        <a:blip xmlns:r="http://schemas.openxmlformats.org/officeDocument/2006/relationships" r:embed="rId1"/>
        <a:stretch>
          <a:fillRect/>
        </a:stretch>
      </xdr:blipFill>
      <xdr:spPr>
        <a:xfrm>
          <a:off x="16465550" y="23977600"/>
          <a:ext cx="7677545" cy="4985006"/>
        </a:xfrm>
        <a:prstGeom prst="rect">
          <a:avLst/>
        </a:prstGeom>
      </xdr:spPr>
    </xdr:pic>
    <xdr:clientData/>
  </xdr:twoCellAnchor>
  <xdr:twoCellAnchor editAs="oneCell">
    <xdr:from>
      <xdr:col>12</xdr:col>
      <xdr:colOff>19050</xdr:colOff>
      <xdr:row>1</xdr:row>
      <xdr:rowOff>31750</xdr:rowOff>
    </xdr:from>
    <xdr:to>
      <xdr:col>14</xdr:col>
      <xdr:colOff>9153</xdr:colOff>
      <xdr:row>3</xdr:row>
      <xdr:rowOff>139700</xdr:rowOff>
    </xdr:to>
    <xdr:pic>
      <xdr:nvPicPr>
        <xdr:cNvPr id="2" name="Picture 1">
          <a:extLst>
            <a:ext uri="{FF2B5EF4-FFF2-40B4-BE49-F238E27FC236}">
              <a16:creationId xmlns:a16="http://schemas.microsoft.com/office/drawing/2014/main" id="{98A1E5CA-3F6A-4C00-BD97-964200269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3150" y="488950"/>
          <a:ext cx="1456953" cy="55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75046</xdr:colOff>
      <xdr:row>0</xdr:row>
      <xdr:rowOff>415637</xdr:rowOff>
    </xdr:from>
    <xdr:to>
      <xdr:col>8</xdr:col>
      <xdr:colOff>910735</xdr:colOff>
      <xdr:row>3</xdr:row>
      <xdr:rowOff>80818</xdr:rowOff>
    </xdr:to>
    <xdr:pic>
      <xdr:nvPicPr>
        <xdr:cNvPr id="2" name="Picture 1">
          <a:extLst>
            <a:ext uri="{FF2B5EF4-FFF2-40B4-BE49-F238E27FC236}">
              <a16:creationId xmlns:a16="http://schemas.microsoft.com/office/drawing/2014/main" id="{E4D0B113-AF51-47A4-923B-946B0DEEAA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1364" y="415637"/>
          <a:ext cx="1580371" cy="6061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3149600</xdr:colOff>
      <xdr:row>2</xdr:row>
      <xdr:rowOff>234950</xdr:rowOff>
    </xdr:from>
    <xdr:to>
      <xdr:col>9</xdr:col>
      <xdr:colOff>5422900</xdr:colOff>
      <xdr:row>6</xdr:row>
      <xdr:rowOff>186102</xdr:rowOff>
    </xdr:to>
    <xdr:pic>
      <xdr:nvPicPr>
        <xdr:cNvPr id="2" name="Picture 1">
          <a:extLst>
            <a:ext uri="{FF2B5EF4-FFF2-40B4-BE49-F238E27FC236}">
              <a16:creationId xmlns:a16="http://schemas.microsoft.com/office/drawing/2014/main" id="{FED74C4D-0915-4C47-967A-EE59AE65E2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8950" y="876300"/>
          <a:ext cx="2273300" cy="87190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399FA11-228D-49C7-9B96-AD0A1ECF88C9}">
  <we:reference id="44446093-b465-4d6c-a6dc-5faf6de98677" version="2.5.5.0" store="EXCatalog" storeType="EXCatalog"/>
  <we:alternateReferences>
    <we:reference id="WA200005271" version="2.5.5.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dc.gov/vaccines-for-children/php/awardees/current-cdc-vaccine-price-list.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3C47C-C623-4D7B-A12A-37B9FAE98290}">
  <sheetPr>
    <pageSetUpPr fitToPage="1"/>
  </sheetPr>
  <dimension ref="A1:A23"/>
  <sheetViews>
    <sheetView workbookViewId="0">
      <selection activeCell="K11" sqref="K11"/>
    </sheetView>
  </sheetViews>
  <sheetFormatPr defaultRowHeight="14.5" x14ac:dyDescent="0.35"/>
  <sheetData>
    <row r="1" spans="1:1" ht="23.5" x14ac:dyDescent="0.35">
      <c r="A1" s="103" t="s">
        <v>631</v>
      </c>
    </row>
    <row r="3" spans="1:1" x14ac:dyDescent="0.35">
      <c r="A3" t="s">
        <v>634</v>
      </c>
    </row>
    <row r="4" spans="1:1" x14ac:dyDescent="0.35">
      <c r="A4" s="102" t="s">
        <v>635</v>
      </c>
    </row>
    <row r="5" spans="1:1" x14ac:dyDescent="0.35">
      <c r="A5" s="102" t="s">
        <v>636</v>
      </c>
    </row>
    <row r="7" spans="1:1" ht="23.5" x14ac:dyDescent="0.35">
      <c r="A7" s="103" t="s">
        <v>632</v>
      </c>
    </row>
    <row r="9" spans="1:1" x14ac:dyDescent="0.35">
      <c r="A9" t="s">
        <v>637</v>
      </c>
    </row>
    <row r="10" spans="1:1" x14ac:dyDescent="0.35">
      <c r="A10" s="102" t="s">
        <v>638</v>
      </c>
    </row>
    <row r="11" spans="1:1" x14ac:dyDescent="0.35">
      <c r="A11" s="102" t="s">
        <v>639</v>
      </c>
    </row>
    <row r="13" spans="1:1" ht="23.5" x14ac:dyDescent="0.35">
      <c r="A13" s="103" t="s">
        <v>633</v>
      </c>
    </row>
    <row r="15" spans="1:1" x14ac:dyDescent="0.35">
      <c r="A15" t="s">
        <v>640</v>
      </c>
    </row>
    <row r="16" spans="1:1" x14ac:dyDescent="0.35">
      <c r="A16" s="104" t="s">
        <v>642</v>
      </c>
    </row>
    <row r="17" spans="1:1" x14ac:dyDescent="0.35">
      <c r="A17" s="102" t="s">
        <v>641</v>
      </c>
    </row>
    <row r="23" spans="1:1" x14ac:dyDescent="0.35">
      <c r="A23" s="107"/>
    </row>
  </sheetData>
  <sheetProtection algorithmName="SHA-512" hashValue="ta4/dhkrRIJHIRx0sK8JqdtgmyMyr451AVZ2lZBHBW7wekIwmQG+w5ORM3XdYJLxoY//noEVkjsx0QcACI9CDg==" saltValue="u1PEXE7mjUdUqPgrbTbAAw==" spinCount="100000" sheet="1" objects="1" scenarios="1"/>
  <pageMargins left="0.7" right="0.7" top="0.75" bottom="0.75" header="0.3" footer="0.3"/>
  <pageSetup scale="6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48FE6-958B-4018-AF4F-04D0D80776EE}">
  <sheetPr>
    <pageSetUpPr fitToPage="1"/>
  </sheetPr>
  <dimension ref="A1:AF126"/>
  <sheetViews>
    <sheetView tabSelected="1" workbookViewId="0">
      <selection activeCell="E16" sqref="E16"/>
    </sheetView>
  </sheetViews>
  <sheetFormatPr defaultRowHeight="14.5" x14ac:dyDescent="0.35"/>
  <cols>
    <col min="1" max="1" width="8.7265625" style="1"/>
    <col min="2" max="2" width="27.54296875" bestFit="1" customWidth="1"/>
    <col min="3" max="3" width="9.26953125" style="1" bestFit="1" customWidth="1"/>
    <col min="4" max="5" width="7.90625" style="1" bestFit="1" customWidth="1"/>
    <col min="6" max="6" width="10.36328125" style="1" bestFit="1" customWidth="1"/>
    <col min="7" max="7" width="12.90625" style="1" bestFit="1" customWidth="1"/>
    <col min="8" max="8" width="9.81640625" style="1" bestFit="1" customWidth="1"/>
    <col min="9" max="9" width="11.54296875" style="1" bestFit="1" customWidth="1"/>
    <col min="10" max="10" width="9.54296875" style="1" bestFit="1" customWidth="1"/>
    <col min="11" max="11" width="13.90625" style="1" customWidth="1"/>
    <col min="12" max="12" width="12.90625" style="1" bestFit="1" customWidth="1"/>
    <col min="13" max="13" width="10.81640625" style="6" bestFit="1" customWidth="1"/>
    <col min="14" max="14" width="10.1796875" bestFit="1" customWidth="1"/>
    <col min="17" max="17" width="0" style="7" hidden="1" customWidth="1"/>
    <col min="18" max="32" width="0" hidden="1" customWidth="1"/>
  </cols>
  <sheetData>
    <row r="1" spans="1:32" ht="36" x14ac:dyDescent="0.8">
      <c r="A1" s="110" t="s">
        <v>628</v>
      </c>
      <c r="B1" s="110"/>
      <c r="C1" s="110"/>
      <c r="D1" s="110"/>
      <c r="E1" s="110"/>
      <c r="F1" s="110"/>
      <c r="G1" s="110"/>
      <c r="H1" s="110"/>
      <c r="I1" s="110"/>
      <c r="J1" s="110"/>
      <c r="K1" s="110"/>
      <c r="L1" s="110"/>
      <c r="M1" s="110"/>
      <c r="N1" s="110"/>
    </row>
    <row r="3" spans="1:32" ht="21" x14ac:dyDescent="0.5">
      <c r="A3" s="108" t="s">
        <v>646</v>
      </c>
      <c r="B3" s="25" t="s">
        <v>255</v>
      </c>
      <c r="C3" s="113" t="s">
        <v>630</v>
      </c>
      <c r="D3" s="113"/>
      <c r="E3" s="113"/>
      <c r="F3" s="113"/>
      <c r="G3" s="113"/>
      <c r="I3" s="7"/>
      <c r="J3" s="7"/>
      <c r="K3" s="22" t="s">
        <v>604</v>
      </c>
      <c r="L3" s="67">
        <v>33.4009</v>
      </c>
      <c r="M3"/>
      <c r="AB3" s="1"/>
      <c r="AC3" s="1"/>
      <c r="AE3" s="1"/>
      <c r="AF3" s="1"/>
    </row>
    <row r="4" spans="1:32" ht="18.5" x14ac:dyDescent="0.45">
      <c r="A4" s="109"/>
      <c r="S4" s="43" t="s">
        <v>513</v>
      </c>
    </row>
    <row r="5" spans="1:32" ht="24" thickBot="1" x14ac:dyDescent="0.6">
      <c r="A5" s="116" t="s">
        <v>647</v>
      </c>
      <c r="B5" s="111" t="s">
        <v>250</v>
      </c>
      <c r="C5" s="111"/>
      <c r="D5" s="111"/>
      <c r="E5" s="111"/>
      <c r="F5" s="111"/>
      <c r="G5" s="111"/>
      <c r="I5" s="23" t="s">
        <v>251</v>
      </c>
      <c r="J5" s="24" t="s">
        <v>252</v>
      </c>
      <c r="K5" s="24" t="s">
        <v>603</v>
      </c>
      <c r="L5" s="24" t="s">
        <v>253</v>
      </c>
      <c r="S5" s="41"/>
      <c r="T5" s="40"/>
    </row>
    <row r="6" spans="1:32" ht="15" thickBot="1" x14ac:dyDescent="0.4">
      <c r="A6" s="116"/>
      <c r="B6" s="112">
        <v>1.65</v>
      </c>
      <c r="C6" s="112"/>
      <c r="D6" s="112"/>
      <c r="E6" s="112"/>
      <c r="F6" s="112"/>
      <c r="G6" s="112"/>
      <c r="I6" s="23" t="s">
        <v>254</v>
      </c>
      <c r="J6" s="31">
        <f>VLOOKUP(C3,R:X,7,FALSE)</f>
        <v>1</v>
      </c>
      <c r="K6" s="31">
        <f>VLOOKUP(C3,R:Y,8,FALSE)</f>
        <v>0.88500000000000001</v>
      </c>
      <c r="L6" s="31">
        <f>VLOOKUP(C3,R:Z,9,FALSE)</f>
        <v>0.95799999999999996</v>
      </c>
      <c r="R6" t="s">
        <v>258</v>
      </c>
      <c r="S6" s="57" t="s">
        <v>259</v>
      </c>
      <c r="T6" s="58" t="s">
        <v>260</v>
      </c>
      <c r="U6" s="58" t="s">
        <v>261</v>
      </c>
      <c r="V6" s="59" t="s">
        <v>262</v>
      </c>
      <c r="W6" s="60" t="s">
        <v>514</v>
      </c>
      <c r="X6" s="60" t="s">
        <v>515</v>
      </c>
      <c r="Y6" s="61" t="s">
        <v>516</v>
      </c>
      <c r="Z6" s="62" t="s">
        <v>517</v>
      </c>
    </row>
    <row r="7" spans="1:32" x14ac:dyDescent="0.35">
      <c r="A7" s="116"/>
      <c r="B7" s="112"/>
      <c r="C7" s="112"/>
      <c r="D7" s="112"/>
      <c r="E7" s="112"/>
      <c r="F7" s="112"/>
      <c r="G7" s="112"/>
      <c r="R7" t="str">
        <f>T7&amp;"-"&amp;V7</f>
        <v>AL-ALABAMA</v>
      </c>
      <c r="S7" s="55" t="s">
        <v>518</v>
      </c>
      <c r="T7" s="56" t="s">
        <v>270</v>
      </c>
      <c r="U7" s="56" t="s">
        <v>271</v>
      </c>
      <c r="V7" s="48" t="s">
        <v>272</v>
      </c>
      <c r="W7" s="45">
        <v>0.98799999999999999</v>
      </c>
      <c r="X7" s="33">
        <v>1</v>
      </c>
      <c r="Y7" s="33">
        <v>0.875</v>
      </c>
      <c r="Z7" s="42">
        <v>0.56599999999999995</v>
      </c>
    </row>
    <row r="8" spans="1:32" x14ac:dyDescent="0.35">
      <c r="C8" s="26"/>
      <c r="D8" s="26"/>
      <c r="E8" s="26"/>
      <c r="F8" s="26"/>
      <c r="G8" s="26"/>
      <c r="H8" s="27"/>
      <c r="I8" s="27"/>
      <c r="J8" s="27"/>
      <c r="K8" s="27"/>
      <c r="L8" s="27"/>
      <c r="R8" t="str">
        <f t="shared" ref="R8:R73" si="0">T8&amp;"-"&amp;V8</f>
        <v>AK-ALASKA*</v>
      </c>
      <c r="S8" s="52" t="s">
        <v>519</v>
      </c>
      <c r="T8" s="51" t="s">
        <v>520</v>
      </c>
      <c r="U8" s="51" t="s">
        <v>297</v>
      </c>
      <c r="V8" s="49" t="s">
        <v>521</v>
      </c>
      <c r="W8" s="46">
        <v>1.5</v>
      </c>
      <c r="X8" s="32">
        <v>1.5</v>
      </c>
      <c r="Y8" s="32">
        <v>1.0649999999999999</v>
      </c>
      <c r="Z8" s="34">
        <v>0.55100000000000005</v>
      </c>
    </row>
    <row r="9" spans="1:32" x14ac:dyDescent="0.35">
      <c r="C9" s="114" t="s">
        <v>256</v>
      </c>
      <c r="D9" s="114"/>
      <c r="E9" s="114"/>
      <c r="F9" s="114"/>
      <c r="G9" s="114"/>
      <c r="H9" s="115" t="s">
        <v>257</v>
      </c>
      <c r="I9" s="115"/>
      <c r="J9" s="115"/>
      <c r="K9" s="115"/>
      <c r="L9" s="115"/>
      <c r="R9" t="str">
        <f t="shared" si="0"/>
        <v>AZ-ARIZONA</v>
      </c>
      <c r="S9" s="52" t="s">
        <v>522</v>
      </c>
      <c r="T9" s="51" t="s">
        <v>523</v>
      </c>
      <c r="U9" s="51" t="s">
        <v>271</v>
      </c>
      <c r="V9" s="49" t="s">
        <v>524</v>
      </c>
      <c r="W9" s="46">
        <v>0.99099999999999999</v>
      </c>
      <c r="X9" s="32">
        <v>1</v>
      </c>
      <c r="Y9" s="32">
        <v>0.96899999999999997</v>
      </c>
      <c r="Z9" s="34">
        <v>0.85599999999999998</v>
      </c>
    </row>
    <row r="10" spans="1:32" ht="58" x14ac:dyDescent="0.35">
      <c r="A10" s="1" t="s">
        <v>0</v>
      </c>
      <c r="B10" t="s">
        <v>263</v>
      </c>
      <c r="C10" s="26" t="s">
        <v>264</v>
      </c>
      <c r="D10" s="26" t="s">
        <v>265</v>
      </c>
      <c r="E10" s="26" t="s">
        <v>266</v>
      </c>
      <c r="F10" s="28" t="s">
        <v>622</v>
      </c>
      <c r="G10" s="28" t="s">
        <v>267</v>
      </c>
      <c r="H10" s="27" t="s">
        <v>264</v>
      </c>
      <c r="I10" s="27" t="s">
        <v>265</v>
      </c>
      <c r="J10" s="27" t="s">
        <v>266</v>
      </c>
      <c r="K10" s="29" t="s">
        <v>623</v>
      </c>
      <c r="L10" s="29" t="s">
        <v>268</v>
      </c>
      <c r="M10" s="30" t="s">
        <v>269</v>
      </c>
      <c r="N10" s="69" t="s">
        <v>629</v>
      </c>
      <c r="R10" t="str">
        <f t="shared" si="0"/>
        <v>AR-ARKANSAS</v>
      </c>
      <c r="S10" s="52" t="s">
        <v>525</v>
      </c>
      <c r="T10" s="51" t="s">
        <v>526</v>
      </c>
      <c r="U10" s="51" t="s">
        <v>527</v>
      </c>
      <c r="V10" s="49" t="s">
        <v>528</v>
      </c>
      <c r="W10" s="46">
        <v>0.97399999999999998</v>
      </c>
      <c r="X10" s="32">
        <v>1</v>
      </c>
      <c r="Y10" s="32">
        <v>0.85899999999999999</v>
      </c>
      <c r="Z10" s="34">
        <v>0.51500000000000001</v>
      </c>
    </row>
    <row r="11" spans="1:32" x14ac:dyDescent="0.35">
      <c r="C11" s="77" t="s">
        <v>453</v>
      </c>
      <c r="D11" s="77" t="s">
        <v>607</v>
      </c>
      <c r="E11" s="77" t="s">
        <v>452</v>
      </c>
      <c r="F11" s="78" t="s">
        <v>610</v>
      </c>
      <c r="G11" s="78" t="s">
        <v>608</v>
      </c>
      <c r="H11" s="79" t="s">
        <v>611</v>
      </c>
      <c r="I11" s="79" t="s">
        <v>612</v>
      </c>
      <c r="J11" s="79" t="s">
        <v>613</v>
      </c>
      <c r="K11" s="80" t="s">
        <v>605</v>
      </c>
      <c r="L11" s="80" t="s">
        <v>606</v>
      </c>
      <c r="M11" s="81" t="s">
        <v>614</v>
      </c>
      <c r="N11" s="69"/>
      <c r="R11" t="str">
        <f t="shared" si="0"/>
        <v>CA-BAKERSFIELD</v>
      </c>
      <c r="S11" s="52" t="s">
        <v>273</v>
      </c>
      <c r="T11" s="51" t="s">
        <v>274</v>
      </c>
      <c r="U11" s="51">
        <v>54</v>
      </c>
      <c r="V11" s="49" t="s">
        <v>529</v>
      </c>
      <c r="W11" s="46">
        <v>1.0189999999999999</v>
      </c>
      <c r="X11" s="32">
        <v>1.0189999999999999</v>
      </c>
      <c r="Y11" s="32">
        <v>1.0960000000000001</v>
      </c>
      <c r="Z11" s="34">
        <v>0.60899999999999999</v>
      </c>
    </row>
    <row r="12" spans="1:32" x14ac:dyDescent="0.35">
      <c r="C12" s="82" t="s">
        <v>615</v>
      </c>
      <c r="D12" s="82" t="s">
        <v>615</v>
      </c>
      <c r="E12" s="82" t="s">
        <v>615</v>
      </c>
      <c r="F12" s="83" t="s">
        <v>616</v>
      </c>
      <c r="G12" s="83" t="s">
        <v>617</v>
      </c>
      <c r="H12" s="84" t="s">
        <v>619</v>
      </c>
      <c r="I12" s="84" t="s">
        <v>618</v>
      </c>
      <c r="J12" s="84" t="s">
        <v>620</v>
      </c>
      <c r="K12" s="85" t="s">
        <v>621</v>
      </c>
      <c r="L12" s="85" t="s">
        <v>624</v>
      </c>
      <c r="M12" s="86" t="s">
        <v>625</v>
      </c>
      <c r="N12" s="87" t="s">
        <v>626</v>
      </c>
      <c r="R12" t="str">
        <f t="shared" si="0"/>
        <v>CA-CHICO</v>
      </c>
      <c r="S12" s="52" t="s">
        <v>273</v>
      </c>
      <c r="T12" s="51" t="s">
        <v>274</v>
      </c>
      <c r="U12" s="51">
        <v>55</v>
      </c>
      <c r="V12" s="49" t="s">
        <v>275</v>
      </c>
      <c r="W12" s="46">
        <v>1.0169999999999999</v>
      </c>
      <c r="X12" s="32">
        <v>1.0169999999999999</v>
      </c>
      <c r="Y12" s="32">
        <v>1.0960000000000001</v>
      </c>
      <c r="Z12" s="34">
        <v>0.53600000000000003</v>
      </c>
    </row>
    <row r="13" spans="1:32" x14ac:dyDescent="0.35">
      <c r="A13" s="1">
        <v>90460</v>
      </c>
      <c r="B13" t="s">
        <v>454</v>
      </c>
      <c r="C13" s="100">
        <v>0.23</v>
      </c>
      <c r="D13" s="100">
        <v>0.45</v>
      </c>
      <c r="E13" s="100">
        <v>0.02</v>
      </c>
      <c r="F13" s="100">
        <v>0.70000000000000007</v>
      </c>
      <c r="G13" s="66">
        <f>F13*$L$3</f>
        <v>23.380630000000004</v>
      </c>
      <c r="H13" s="65">
        <f>C13*$J$6</f>
        <v>0.23</v>
      </c>
      <c r="I13" s="65">
        <f>D13*$K$6</f>
        <v>0.39824999999999999</v>
      </c>
      <c r="J13" s="65">
        <f>E13*$L$6</f>
        <v>1.916E-2</v>
      </c>
      <c r="K13" s="65">
        <f>SUM(H13:J13)</f>
        <v>0.64740999999999993</v>
      </c>
      <c r="L13" s="65">
        <f>K13*$L$3</f>
        <v>21.624076668999997</v>
      </c>
      <c r="M13" s="63">
        <f t="shared" ref="M13:M44" si="1">L13*$B$6</f>
        <v>35.679726503849992</v>
      </c>
      <c r="N13" s="64">
        <f>ROUND(M13,0)</f>
        <v>36</v>
      </c>
      <c r="R13" t="str">
        <f t="shared" si="0"/>
        <v>CA-EL CENTRO</v>
      </c>
      <c r="S13" s="52" t="s">
        <v>276</v>
      </c>
      <c r="T13" s="51" t="s">
        <v>274</v>
      </c>
      <c r="U13" s="51">
        <v>71</v>
      </c>
      <c r="V13" s="49" t="s">
        <v>277</v>
      </c>
      <c r="W13" s="46">
        <v>1.0169999999999999</v>
      </c>
      <c r="X13" s="32">
        <v>1.0169999999999999</v>
      </c>
      <c r="Y13" s="32">
        <v>1.0960000000000001</v>
      </c>
      <c r="Z13" s="34">
        <v>0.54100000000000004</v>
      </c>
    </row>
    <row r="14" spans="1:32" x14ac:dyDescent="0.35">
      <c r="A14" s="1">
        <v>90461</v>
      </c>
      <c r="B14" t="s">
        <v>455</v>
      </c>
      <c r="C14" s="100">
        <v>0.18</v>
      </c>
      <c r="D14" s="100">
        <v>7.0000000000000007E-2</v>
      </c>
      <c r="E14" s="100">
        <v>0.01</v>
      </c>
      <c r="F14" s="100">
        <v>0.26</v>
      </c>
      <c r="G14" s="66">
        <f t="shared" ref="G14:G78" si="2">F14*$L$3</f>
        <v>8.684234</v>
      </c>
      <c r="H14" s="65">
        <f t="shared" ref="H14:H78" si="3">C14*$J$6</f>
        <v>0.18</v>
      </c>
      <c r="I14" s="65">
        <f t="shared" ref="I14:I78" si="4">D14*$K$6</f>
        <v>6.1950000000000005E-2</v>
      </c>
      <c r="J14" s="65">
        <f t="shared" ref="J14:J78" si="5">E14*$L$6</f>
        <v>9.58E-3</v>
      </c>
      <c r="K14" s="65">
        <f t="shared" ref="K14:K78" si="6">SUM(H14:J14)</f>
        <v>0.25152999999999998</v>
      </c>
      <c r="L14" s="65">
        <f t="shared" ref="L14:L78" si="7">K14*$L$3</f>
        <v>8.4013283769999987</v>
      </c>
      <c r="M14" s="63">
        <f t="shared" si="1"/>
        <v>13.862191822049997</v>
      </c>
      <c r="N14" s="64">
        <f t="shared" ref="N14:N78" si="8">ROUND(M14,0)</f>
        <v>14</v>
      </c>
      <c r="R14" t="str">
        <f t="shared" si="0"/>
        <v>CA-FRESNO</v>
      </c>
      <c r="S14" s="52" t="s">
        <v>273</v>
      </c>
      <c r="T14" s="51" t="s">
        <v>274</v>
      </c>
      <c r="U14" s="51">
        <v>56</v>
      </c>
      <c r="V14" s="49" t="s">
        <v>278</v>
      </c>
      <c r="W14" s="46">
        <v>1.0169999999999999</v>
      </c>
      <c r="X14" s="32">
        <v>1.0169999999999999</v>
      </c>
      <c r="Y14" s="32">
        <v>1.0960000000000001</v>
      </c>
      <c r="Z14" s="34">
        <v>0.53600000000000003</v>
      </c>
    </row>
    <row r="15" spans="1:32" x14ac:dyDescent="0.35">
      <c r="A15" s="1">
        <v>90471</v>
      </c>
      <c r="B15" t="s">
        <v>456</v>
      </c>
      <c r="C15" s="100">
        <v>0.17</v>
      </c>
      <c r="D15" s="100">
        <v>0.48</v>
      </c>
      <c r="E15" s="100">
        <v>0.01</v>
      </c>
      <c r="F15" s="100">
        <v>0.66</v>
      </c>
      <c r="G15" s="66">
        <f t="shared" si="2"/>
        <v>22.044594</v>
      </c>
      <c r="H15" s="65">
        <f t="shared" si="3"/>
        <v>0.17</v>
      </c>
      <c r="I15" s="65">
        <f t="shared" si="4"/>
        <v>0.42480000000000001</v>
      </c>
      <c r="J15" s="65">
        <f t="shared" si="5"/>
        <v>9.58E-3</v>
      </c>
      <c r="K15" s="65">
        <f t="shared" si="6"/>
        <v>0.60438000000000003</v>
      </c>
      <c r="L15" s="65">
        <f t="shared" si="7"/>
        <v>20.186835942000002</v>
      </c>
      <c r="M15" s="63">
        <f t="shared" si="1"/>
        <v>33.308279304300001</v>
      </c>
      <c r="N15" s="64">
        <f t="shared" si="8"/>
        <v>33</v>
      </c>
      <c r="R15" t="str">
        <f t="shared" si="0"/>
        <v>CA-HANFORD-CORCORAN</v>
      </c>
      <c r="S15" s="52" t="s">
        <v>273</v>
      </c>
      <c r="T15" s="51" t="s">
        <v>274</v>
      </c>
      <c r="U15" s="51">
        <v>57</v>
      </c>
      <c r="V15" s="49" t="s">
        <v>279</v>
      </c>
      <c r="W15" s="46">
        <v>1.0169999999999999</v>
      </c>
      <c r="X15" s="32">
        <v>1.0169999999999999</v>
      </c>
      <c r="Y15" s="32">
        <v>1.0960000000000001</v>
      </c>
      <c r="Z15" s="34">
        <v>0.53600000000000003</v>
      </c>
    </row>
    <row r="16" spans="1:32" x14ac:dyDescent="0.35">
      <c r="A16" s="1">
        <v>90472</v>
      </c>
      <c r="B16" t="s">
        <v>457</v>
      </c>
      <c r="C16" s="100">
        <v>0.15</v>
      </c>
      <c r="D16" s="100">
        <v>0.32</v>
      </c>
      <c r="E16" s="100">
        <v>0.01</v>
      </c>
      <c r="F16" s="100">
        <v>0.48</v>
      </c>
      <c r="G16" s="66">
        <f t="shared" si="2"/>
        <v>16.032432</v>
      </c>
      <c r="H16" s="65">
        <f t="shared" si="3"/>
        <v>0.15</v>
      </c>
      <c r="I16" s="65">
        <f t="shared" si="4"/>
        <v>0.28320000000000001</v>
      </c>
      <c r="J16" s="65">
        <f t="shared" si="5"/>
        <v>9.58E-3</v>
      </c>
      <c r="K16" s="65">
        <f t="shared" si="6"/>
        <v>0.44278000000000001</v>
      </c>
      <c r="L16" s="65">
        <f t="shared" si="7"/>
        <v>14.789250502</v>
      </c>
      <c r="M16" s="63">
        <f t="shared" si="1"/>
        <v>24.402263328299998</v>
      </c>
      <c r="N16" s="64">
        <f t="shared" si="8"/>
        <v>24</v>
      </c>
      <c r="R16" t="str">
        <f t="shared" si="0"/>
        <v>CA-LOS ANGELES-LONG BEACH-ANAHEIM (LOS ANGELES/ORANGE CNTY)</v>
      </c>
      <c r="S16" s="52" t="s">
        <v>276</v>
      </c>
      <c r="T16" s="51" t="s">
        <v>274</v>
      </c>
      <c r="U16" s="51">
        <v>18</v>
      </c>
      <c r="V16" s="49" t="s">
        <v>280</v>
      </c>
      <c r="W16" s="46">
        <v>1.0409999999999999</v>
      </c>
      <c r="X16" s="32">
        <v>1.0409999999999999</v>
      </c>
      <c r="Y16" s="32">
        <v>1.1830000000000001</v>
      </c>
      <c r="Z16" s="34">
        <v>0.66400000000000003</v>
      </c>
    </row>
    <row r="17" spans="1:26" x14ac:dyDescent="0.35">
      <c r="A17" s="1">
        <v>90473</v>
      </c>
      <c r="B17" t="s">
        <v>299</v>
      </c>
      <c r="C17" s="100">
        <v>0.17</v>
      </c>
      <c r="D17" s="100">
        <v>0.34</v>
      </c>
      <c r="E17" s="100">
        <v>0.01</v>
      </c>
      <c r="F17" s="100">
        <v>0.52</v>
      </c>
      <c r="G17" s="66">
        <f t="shared" si="2"/>
        <v>17.368468</v>
      </c>
      <c r="H17" s="65">
        <f t="shared" si="3"/>
        <v>0.17</v>
      </c>
      <c r="I17" s="65">
        <f t="shared" si="4"/>
        <v>0.3009</v>
      </c>
      <c r="J17" s="65">
        <f t="shared" si="5"/>
        <v>9.58E-3</v>
      </c>
      <c r="K17" s="65">
        <f t="shared" si="6"/>
        <v>0.48047999999999996</v>
      </c>
      <c r="L17" s="65">
        <f t="shared" si="7"/>
        <v>16.048464431999999</v>
      </c>
      <c r="M17" s="63">
        <f t="shared" si="1"/>
        <v>26.479966312799998</v>
      </c>
      <c r="N17" s="64">
        <f t="shared" si="8"/>
        <v>26</v>
      </c>
      <c r="R17" t="str">
        <f t="shared" si="0"/>
        <v>CA-MADERA</v>
      </c>
      <c r="S17" s="52" t="s">
        <v>273</v>
      </c>
      <c r="T17" s="51" t="s">
        <v>274</v>
      </c>
      <c r="U17" s="51">
        <v>58</v>
      </c>
      <c r="V17" s="49" t="s">
        <v>281</v>
      </c>
      <c r="W17" s="46">
        <v>1.0169999999999999</v>
      </c>
      <c r="X17" s="32">
        <v>1.0169999999999999</v>
      </c>
      <c r="Y17" s="32">
        <v>1.0960000000000001</v>
      </c>
      <c r="Z17" s="34">
        <v>0.53600000000000003</v>
      </c>
    </row>
    <row r="18" spans="1:26" x14ac:dyDescent="0.35">
      <c r="A18" s="1">
        <v>90474</v>
      </c>
      <c r="B18" t="s">
        <v>303</v>
      </c>
      <c r="C18" s="100">
        <v>0.15</v>
      </c>
      <c r="D18" s="100">
        <v>0.21</v>
      </c>
      <c r="E18" s="100">
        <v>0.01</v>
      </c>
      <c r="F18" s="100">
        <v>0.37</v>
      </c>
      <c r="G18" s="66">
        <f t="shared" si="2"/>
        <v>12.358333</v>
      </c>
      <c r="H18" s="65">
        <f t="shared" si="3"/>
        <v>0.15</v>
      </c>
      <c r="I18" s="65">
        <f t="shared" si="4"/>
        <v>0.18584999999999999</v>
      </c>
      <c r="J18" s="65">
        <f t="shared" si="5"/>
        <v>9.58E-3</v>
      </c>
      <c r="K18" s="65">
        <f t="shared" si="6"/>
        <v>0.34542999999999996</v>
      </c>
      <c r="L18" s="65">
        <f t="shared" si="7"/>
        <v>11.537672886999999</v>
      </c>
      <c r="M18" s="63">
        <f t="shared" si="1"/>
        <v>19.03716026355</v>
      </c>
      <c r="N18" s="64">
        <f t="shared" si="8"/>
        <v>19</v>
      </c>
      <c r="R18" t="str">
        <f t="shared" si="0"/>
        <v>CA-MERCED</v>
      </c>
      <c r="S18" s="52" t="s">
        <v>273</v>
      </c>
      <c r="T18" s="51" t="s">
        <v>274</v>
      </c>
      <c r="U18" s="51">
        <v>59</v>
      </c>
      <c r="V18" s="49" t="s">
        <v>282</v>
      </c>
      <c r="W18" s="46">
        <v>1.0169999999999999</v>
      </c>
      <c r="X18" s="32">
        <v>1.0169999999999999</v>
      </c>
      <c r="Y18" s="32">
        <v>1.0960000000000001</v>
      </c>
      <c r="Z18" s="34">
        <v>0.53600000000000003</v>
      </c>
    </row>
    <row r="19" spans="1:26" x14ac:dyDescent="0.35">
      <c r="A19" s="1">
        <v>90834</v>
      </c>
      <c r="B19" t="s">
        <v>351</v>
      </c>
      <c r="C19" s="100">
        <v>2.56</v>
      </c>
      <c r="D19" s="100">
        <v>0.83</v>
      </c>
      <c r="E19" s="100">
        <v>0.02</v>
      </c>
      <c r="F19" s="100">
        <v>3.41</v>
      </c>
      <c r="G19" s="66">
        <f t="shared" si="2"/>
        <v>113.897069</v>
      </c>
      <c r="H19" s="65">
        <f t="shared" si="3"/>
        <v>2.56</v>
      </c>
      <c r="I19" s="65">
        <f t="shared" si="4"/>
        <v>0.73454999999999993</v>
      </c>
      <c r="J19" s="65">
        <f t="shared" si="5"/>
        <v>1.916E-2</v>
      </c>
      <c r="K19" s="65">
        <f t="shared" si="6"/>
        <v>3.3137099999999999</v>
      </c>
      <c r="L19" s="65">
        <f t="shared" si="7"/>
        <v>110.680896339</v>
      </c>
      <c r="M19" s="63">
        <f t="shared" si="1"/>
        <v>182.62347895935</v>
      </c>
      <c r="N19" s="64">
        <f t="shared" si="8"/>
        <v>183</v>
      </c>
      <c r="R19" t="str">
        <f t="shared" si="0"/>
        <v>CA-MODESTO</v>
      </c>
      <c r="S19" s="52" t="s">
        <v>273</v>
      </c>
      <c r="T19" s="51" t="s">
        <v>274</v>
      </c>
      <c r="U19" s="51">
        <v>60</v>
      </c>
      <c r="V19" s="49" t="s">
        <v>283</v>
      </c>
      <c r="W19" s="46">
        <v>1.0169999999999999</v>
      </c>
      <c r="X19" s="32">
        <v>1.0169999999999999</v>
      </c>
      <c r="Y19" s="32">
        <v>1.0960000000000001</v>
      </c>
      <c r="Z19" s="34">
        <v>0.53600000000000003</v>
      </c>
    </row>
    <row r="20" spans="1:26" x14ac:dyDescent="0.35">
      <c r="A20" s="1">
        <v>90837</v>
      </c>
      <c r="B20" t="s">
        <v>458</v>
      </c>
      <c r="C20" s="100">
        <v>3.78</v>
      </c>
      <c r="D20" s="100">
        <v>1.2</v>
      </c>
      <c r="E20" s="100">
        <v>0.02</v>
      </c>
      <c r="F20" s="100">
        <v>4.9999999999999991</v>
      </c>
      <c r="G20" s="66">
        <f t="shared" si="2"/>
        <v>167.00449999999998</v>
      </c>
      <c r="H20" s="65">
        <f t="shared" si="3"/>
        <v>3.78</v>
      </c>
      <c r="I20" s="65">
        <f t="shared" si="4"/>
        <v>1.0620000000000001</v>
      </c>
      <c r="J20" s="65">
        <f t="shared" si="5"/>
        <v>1.916E-2</v>
      </c>
      <c r="K20" s="65">
        <f t="shared" si="6"/>
        <v>4.8611599999999999</v>
      </c>
      <c r="L20" s="65">
        <f t="shared" si="7"/>
        <v>162.36711904399999</v>
      </c>
      <c r="M20" s="63">
        <f t="shared" si="1"/>
        <v>267.90574642259998</v>
      </c>
      <c r="N20" s="64">
        <f t="shared" si="8"/>
        <v>268</v>
      </c>
      <c r="R20" t="str">
        <f t="shared" si="0"/>
        <v>CA-NAPA</v>
      </c>
      <c r="S20" s="52" t="s">
        <v>273</v>
      </c>
      <c r="T20" s="51" t="s">
        <v>274</v>
      </c>
      <c r="U20" s="51">
        <v>51</v>
      </c>
      <c r="V20" s="49" t="s">
        <v>284</v>
      </c>
      <c r="W20" s="46">
        <v>1.0629999999999999</v>
      </c>
      <c r="X20" s="32">
        <v>1.0629999999999999</v>
      </c>
      <c r="Y20" s="32">
        <v>1.3180000000000001</v>
      </c>
      <c r="Z20" s="34">
        <v>0.50800000000000001</v>
      </c>
    </row>
    <row r="21" spans="1:26" x14ac:dyDescent="0.35">
      <c r="A21" s="1">
        <v>90847</v>
      </c>
      <c r="B21" t="s">
        <v>459</v>
      </c>
      <c r="C21" s="100">
        <v>2.86</v>
      </c>
      <c r="D21" s="100">
        <v>0.4</v>
      </c>
      <c r="E21" s="100">
        <v>0.02</v>
      </c>
      <c r="F21" s="100">
        <v>3.28</v>
      </c>
      <c r="G21" s="66">
        <f t="shared" si="2"/>
        <v>109.554952</v>
      </c>
      <c r="H21" s="65">
        <f t="shared" si="3"/>
        <v>2.86</v>
      </c>
      <c r="I21" s="65">
        <f t="shared" si="4"/>
        <v>0.35400000000000004</v>
      </c>
      <c r="J21" s="65">
        <f t="shared" si="5"/>
        <v>1.916E-2</v>
      </c>
      <c r="K21" s="65">
        <f t="shared" si="6"/>
        <v>3.2331599999999998</v>
      </c>
      <c r="L21" s="65">
        <f t="shared" si="7"/>
        <v>107.99045384399999</v>
      </c>
      <c r="M21" s="63">
        <f t="shared" si="1"/>
        <v>178.18424884259997</v>
      </c>
      <c r="N21" s="64">
        <f t="shared" si="8"/>
        <v>178</v>
      </c>
      <c r="R21" t="str">
        <f t="shared" si="0"/>
        <v>CA-OXNARD-THOUSAND OAKS-VENTURA</v>
      </c>
      <c r="S21" s="52" t="s">
        <v>276</v>
      </c>
      <c r="T21" s="51" t="s">
        <v>274</v>
      </c>
      <c r="U21" s="51">
        <v>17</v>
      </c>
      <c r="V21" s="49" t="s">
        <v>530</v>
      </c>
      <c r="W21" s="46">
        <v>1.028</v>
      </c>
      <c r="X21" s="32">
        <v>1.028</v>
      </c>
      <c r="Y21" s="32">
        <v>1.1819999999999999</v>
      </c>
      <c r="Z21" s="34">
        <v>0.623</v>
      </c>
    </row>
    <row r="22" spans="1:26" x14ac:dyDescent="0.35">
      <c r="A22" s="1">
        <v>90849</v>
      </c>
      <c r="B22" t="s">
        <v>460</v>
      </c>
      <c r="C22" s="100">
        <v>0.67</v>
      </c>
      <c r="D22" s="100">
        <v>0.52</v>
      </c>
      <c r="E22" s="100">
        <v>0.02</v>
      </c>
      <c r="F22" s="100">
        <v>1.21</v>
      </c>
      <c r="G22" s="66">
        <f t="shared" si="2"/>
        <v>40.415089000000002</v>
      </c>
      <c r="H22" s="65">
        <f t="shared" si="3"/>
        <v>0.67</v>
      </c>
      <c r="I22" s="65">
        <f t="shared" si="4"/>
        <v>0.4602</v>
      </c>
      <c r="J22" s="65">
        <f t="shared" si="5"/>
        <v>1.916E-2</v>
      </c>
      <c r="K22" s="65">
        <f t="shared" si="6"/>
        <v>1.1493600000000002</v>
      </c>
      <c r="L22" s="65">
        <f t="shared" si="7"/>
        <v>38.389658424000004</v>
      </c>
      <c r="M22" s="63">
        <f t="shared" si="1"/>
        <v>63.342936399600006</v>
      </c>
      <c r="N22" s="64">
        <f t="shared" si="8"/>
        <v>63</v>
      </c>
      <c r="R22" t="str">
        <f t="shared" si="0"/>
        <v>CA-REDDING</v>
      </c>
      <c r="S22" s="52" t="s">
        <v>273</v>
      </c>
      <c r="T22" s="51" t="s">
        <v>274</v>
      </c>
      <c r="U22" s="51">
        <v>61</v>
      </c>
      <c r="V22" s="49" t="s">
        <v>531</v>
      </c>
      <c r="W22" s="46">
        <v>1.0169999999999999</v>
      </c>
      <c r="X22" s="32">
        <v>1.0169999999999999</v>
      </c>
      <c r="Y22" s="32">
        <v>1.0960000000000001</v>
      </c>
      <c r="Z22" s="34">
        <v>0.53600000000000003</v>
      </c>
    </row>
    <row r="23" spans="1:26" x14ac:dyDescent="0.35">
      <c r="A23" s="1">
        <v>90853</v>
      </c>
      <c r="B23" t="s">
        <v>461</v>
      </c>
      <c r="C23" s="100">
        <v>0.67</v>
      </c>
      <c r="D23" s="100">
        <v>0.23</v>
      </c>
      <c r="E23" s="100">
        <v>0.01</v>
      </c>
      <c r="F23" s="100">
        <v>0.91</v>
      </c>
      <c r="G23" s="66">
        <f t="shared" si="2"/>
        <v>30.394819000000002</v>
      </c>
      <c r="H23" s="65">
        <f t="shared" si="3"/>
        <v>0.67</v>
      </c>
      <c r="I23" s="65">
        <f t="shared" si="4"/>
        <v>0.20355000000000001</v>
      </c>
      <c r="J23" s="65">
        <f t="shared" si="5"/>
        <v>9.58E-3</v>
      </c>
      <c r="K23" s="65">
        <f t="shared" si="6"/>
        <v>0.88313000000000008</v>
      </c>
      <c r="L23" s="65">
        <f t="shared" si="7"/>
        <v>29.497336817000004</v>
      </c>
      <c r="M23" s="63">
        <f t="shared" si="1"/>
        <v>48.670605748050008</v>
      </c>
      <c r="N23" s="64">
        <f t="shared" si="8"/>
        <v>49</v>
      </c>
      <c r="R23" t="str">
        <f t="shared" si="0"/>
        <v>CA-RIVERSIDE-SAN BERNARDINO-ONTARIO</v>
      </c>
      <c r="S23" s="52" t="s">
        <v>273</v>
      </c>
      <c r="T23" s="51" t="s">
        <v>274</v>
      </c>
      <c r="U23" s="51">
        <v>62</v>
      </c>
      <c r="V23" s="49" t="s">
        <v>532</v>
      </c>
      <c r="W23" s="46">
        <v>1.018</v>
      </c>
      <c r="X23" s="32">
        <v>1.018</v>
      </c>
      <c r="Y23" s="32">
        <v>1.0960000000000001</v>
      </c>
      <c r="Z23" s="34">
        <v>0.85299999999999998</v>
      </c>
    </row>
    <row r="24" spans="1:26" x14ac:dyDescent="0.35">
      <c r="A24" s="1">
        <v>92551</v>
      </c>
      <c r="B24" t="s">
        <v>365</v>
      </c>
      <c r="C24" s="100">
        <v>0</v>
      </c>
      <c r="D24" s="100">
        <v>0.39</v>
      </c>
      <c r="E24" s="100">
        <v>0.01</v>
      </c>
      <c r="F24" s="100">
        <v>0.4</v>
      </c>
      <c r="G24" s="66">
        <f t="shared" si="2"/>
        <v>13.36036</v>
      </c>
      <c r="H24" s="65">
        <f t="shared" si="3"/>
        <v>0</v>
      </c>
      <c r="I24" s="65">
        <f t="shared" si="4"/>
        <v>0.34515000000000001</v>
      </c>
      <c r="J24" s="65">
        <f t="shared" si="5"/>
        <v>9.58E-3</v>
      </c>
      <c r="K24" s="65">
        <f t="shared" si="6"/>
        <v>0.35472999999999999</v>
      </c>
      <c r="L24" s="65">
        <f t="shared" si="7"/>
        <v>11.848301256999999</v>
      </c>
      <c r="M24" s="63">
        <f t="shared" si="1"/>
        <v>19.549697074049998</v>
      </c>
      <c r="N24" s="64">
        <f t="shared" si="8"/>
        <v>20</v>
      </c>
      <c r="R24" t="str">
        <f t="shared" si="0"/>
        <v>CA-SACRAMENTO-ROSEVILLE-FOLSOM</v>
      </c>
      <c r="S24" s="52" t="s">
        <v>273</v>
      </c>
      <c r="T24" s="51" t="s">
        <v>274</v>
      </c>
      <c r="U24" s="51">
        <v>63</v>
      </c>
      <c r="V24" s="49" t="s">
        <v>533</v>
      </c>
      <c r="W24" s="46">
        <v>1.036</v>
      </c>
      <c r="X24" s="32">
        <v>1.036</v>
      </c>
      <c r="Y24" s="32">
        <v>1.163</v>
      </c>
      <c r="Z24" s="34">
        <v>0.53600000000000003</v>
      </c>
    </row>
    <row r="25" spans="1:26" x14ac:dyDescent="0.35">
      <c r="A25" s="1">
        <v>92552</v>
      </c>
      <c r="B25" t="s">
        <v>367</v>
      </c>
      <c r="C25" s="100">
        <v>0</v>
      </c>
      <c r="D25" s="100">
        <v>1.2</v>
      </c>
      <c r="E25" s="100">
        <v>0.01</v>
      </c>
      <c r="F25" s="100">
        <v>1.21</v>
      </c>
      <c r="G25" s="66">
        <f t="shared" si="2"/>
        <v>40.415089000000002</v>
      </c>
      <c r="H25" s="65">
        <f t="shared" si="3"/>
        <v>0</v>
      </c>
      <c r="I25" s="65">
        <f t="shared" si="4"/>
        <v>1.0620000000000001</v>
      </c>
      <c r="J25" s="65">
        <f t="shared" si="5"/>
        <v>9.58E-3</v>
      </c>
      <c r="K25" s="65">
        <f t="shared" si="6"/>
        <v>1.07158</v>
      </c>
      <c r="L25" s="65">
        <f t="shared" si="7"/>
        <v>35.791736422</v>
      </c>
      <c r="M25" s="63">
        <f t="shared" si="1"/>
        <v>59.056365096299999</v>
      </c>
      <c r="N25" s="64">
        <f t="shared" si="8"/>
        <v>59</v>
      </c>
      <c r="R25" t="str">
        <f t="shared" si="0"/>
        <v>CA-SALINAS</v>
      </c>
      <c r="S25" s="52" t="s">
        <v>273</v>
      </c>
      <c r="T25" s="51" t="s">
        <v>274</v>
      </c>
      <c r="U25" s="51">
        <v>64</v>
      </c>
      <c r="V25" s="49" t="s">
        <v>285</v>
      </c>
      <c r="W25" s="46">
        <v>1.0309999999999999</v>
      </c>
      <c r="X25" s="32">
        <v>1.0309999999999999</v>
      </c>
      <c r="Y25" s="32">
        <v>1.159</v>
      </c>
      <c r="Z25" s="34">
        <v>0.53600000000000003</v>
      </c>
    </row>
    <row r="26" spans="1:26" x14ac:dyDescent="0.35">
      <c r="A26" s="1">
        <v>92587</v>
      </c>
      <c r="B26" t="s">
        <v>371</v>
      </c>
      <c r="C26" s="100">
        <v>0.35</v>
      </c>
      <c r="D26" s="100">
        <v>0.28999999999999998</v>
      </c>
      <c r="E26" s="100">
        <v>0.02</v>
      </c>
      <c r="F26" s="100">
        <v>0.65999999999999992</v>
      </c>
      <c r="G26" s="66">
        <f t="shared" si="2"/>
        <v>22.044593999999996</v>
      </c>
      <c r="H26" s="65">
        <f t="shared" si="3"/>
        <v>0.35</v>
      </c>
      <c r="I26" s="65">
        <f t="shared" si="4"/>
        <v>0.25664999999999999</v>
      </c>
      <c r="J26" s="65">
        <f t="shared" si="5"/>
        <v>1.916E-2</v>
      </c>
      <c r="K26" s="65">
        <f t="shared" si="6"/>
        <v>0.62580999999999987</v>
      </c>
      <c r="L26" s="65">
        <f t="shared" si="7"/>
        <v>20.902617228999997</v>
      </c>
      <c r="M26" s="63">
        <f t="shared" si="1"/>
        <v>34.489318427849994</v>
      </c>
      <c r="N26" s="64">
        <f t="shared" si="8"/>
        <v>34</v>
      </c>
      <c r="R26" t="str">
        <f t="shared" si="0"/>
        <v>CA-SAN DIEGO-CHULA VISTA-CARLSBAD</v>
      </c>
      <c r="S26" s="52" t="s">
        <v>276</v>
      </c>
      <c r="T26" s="51" t="s">
        <v>274</v>
      </c>
      <c r="U26" s="51">
        <v>72</v>
      </c>
      <c r="V26" s="49" t="s">
        <v>286</v>
      </c>
      <c r="W26" s="46">
        <v>1.03</v>
      </c>
      <c r="X26" s="32">
        <v>1.03</v>
      </c>
      <c r="Y26" s="32">
        <v>1.196</v>
      </c>
      <c r="Z26" s="34">
        <v>0.54200000000000004</v>
      </c>
    </row>
    <row r="27" spans="1:26" x14ac:dyDescent="0.35">
      <c r="A27" s="1">
        <v>94640</v>
      </c>
      <c r="B27" t="s">
        <v>374</v>
      </c>
      <c r="C27" s="100">
        <v>0</v>
      </c>
      <c r="D27" s="100">
        <v>0.25</v>
      </c>
      <c r="E27" s="100">
        <v>0.01</v>
      </c>
      <c r="F27" s="100">
        <v>0.26</v>
      </c>
      <c r="G27" s="66">
        <f t="shared" si="2"/>
        <v>8.684234</v>
      </c>
      <c r="H27" s="65">
        <f t="shared" si="3"/>
        <v>0</v>
      </c>
      <c r="I27" s="65">
        <f t="shared" si="4"/>
        <v>0.22125</v>
      </c>
      <c r="J27" s="65">
        <f t="shared" si="5"/>
        <v>9.58E-3</v>
      </c>
      <c r="K27" s="65">
        <f t="shared" si="6"/>
        <v>0.23083000000000001</v>
      </c>
      <c r="L27" s="65">
        <f t="shared" si="7"/>
        <v>7.7099297470000003</v>
      </c>
      <c r="M27" s="63">
        <f t="shared" si="1"/>
        <v>12.721384082549999</v>
      </c>
      <c r="N27" s="64">
        <f t="shared" si="8"/>
        <v>13</v>
      </c>
      <c r="R27" t="str">
        <f t="shared" si="0"/>
        <v>CA-SAN FRANCISCO-OAKLAND-BERKELEY (SAN FRANCISCO/SAN MATEO/ALAMEDA/CONTRA COSTA CNTY)</v>
      </c>
      <c r="S27" s="52" t="s">
        <v>273</v>
      </c>
      <c r="T27" s="51" t="s">
        <v>274</v>
      </c>
      <c r="U27" s="51" t="s">
        <v>287</v>
      </c>
      <c r="V27" s="49" t="s">
        <v>288</v>
      </c>
      <c r="W27" s="46">
        <v>1.095</v>
      </c>
      <c r="X27" s="32">
        <v>1.095</v>
      </c>
      <c r="Y27" s="32">
        <v>1.41</v>
      </c>
      <c r="Z27" s="34">
        <v>0.42499999999999999</v>
      </c>
    </row>
    <row r="28" spans="1:26" x14ac:dyDescent="0.35">
      <c r="A28" s="1">
        <v>94760</v>
      </c>
      <c r="B28" t="s">
        <v>462</v>
      </c>
      <c r="C28" s="100">
        <v>0</v>
      </c>
      <c r="D28" s="100">
        <v>0.11</v>
      </c>
      <c r="E28" s="100">
        <v>0.01</v>
      </c>
      <c r="F28" s="100">
        <v>0.12</v>
      </c>
      <c r="G28" s="66">
        <f t="shared" si="2"/>
        <v>4.008108</v>
      </c>
      <c r="H28" s="65">
        <f t="shared" si="3"/>
        <v>0</v>
      </c>
      <c r="I28" s="65">
        <f t="shared" si="4"/>
        <v>9.7350000000000006E-2</v>
      </c>
      <c r="J28" s="65">
        <f t="shared" si="5"/>
        <v>9.58E-3</v>
      </c>
      <c r="K28" s="65">
        <f t="shared" si="6"/>
        <v>0.10693000000000001</v>
      </c>
      <c r="L28" s="65">
        <f t="shared" si="7"/>
        <v>3.5715582370000005</v>
      </c>
      <c r="M28" s="63">
        <f t="shared" si="1"/>
        <v>5.8930710910500004</v>
      </c>
      <c r="N28" s="64">
        <f t="shared" si="8"/>
        <v>6</v>
      </c>
      <c r="R28" t="str">
        <f t="shared" si="0"/>
        <v>CA-SAN FRANCISCO-OAKLAND-BERKELEY (MARIN CNTY)</v>
      </c>
      <c r="S28" s="52" t="s">
        <v>273</v>
      </c>
      <c r="T28" s="51" t="s">
        <v>274</v>
      </c>
      <c r="U28" s="51">
        <v>52</v>
      </c>
      <c r="V28" s="49" t="s">
        <v>534</v>
      </c>
      <c r="W28" s="46">
        <v>1.095</v>
      </c>
      <c r="X28" s="32">
        <v>1.095</v>
      </c>
      <c r="Y28" s="32">
        <v>1.41</v>
      </c>
      <c r="Z28" s="34">
        <v>0.45900000000000002</v>
      </c>
    </row>
    <row r="29" spans="1:26" x14ac:dyDescent="0.35">
      <c r="A29" s="1">
        <v>95004</v>
      </c>
      <c r="B29" t="s">
        <v>463</v>
      </c>
      <c r="C29" s="100">
        <v>0.01</v>
      </c>
      <c r="D29" s="100">
        <v>0.09</v>
      </c>
      <c r="E29" s="100">
        <v>0.01</v>
      </c>
      <c r="F29" s="100">
        <v>0.10999999999999999</v>
      </c>
      <c r="G29" s="66">
        <f t="shared" si="2"/>
        <v>3.6740989999999996</v>
      </c>
      <c r="H29" s="65">
        <f t="shared" si="3"/>
        <v>0.01</v>
      </c>
      <c r="I29" s="65">
        <f t="shared" si="4"/>
        <v>7.9649999999999999E-2</v>
      </c>
      <c r="J29" s="65">
        <f t="shared" si="5"/>
        <v>9.58E-3</v>
      </c>
      <c r="K29" s="65">
        <f t="shared" si="6"/>
        <v>9.9229999999999999E-2</v>
      </c>
      <c r="L29" s="65">
        <f t="shared" si="7"/>
        <v>3.314371307</v>
      </c>
      <c r="M29" s="63">
        <f t="shared" si="1"/>
        <v>5.4687126565500002</v>
      </c>
      <c r="N29" s="64">
        <f t="shared" si="8"/>
        <v>5</v>
      </c>
      <c r="R29" t="str">
        <f t="shared" si="0"/>
        <v>CA-SAN JOSE-SUNNYVALE-SANTA CLARA (SAN BENITO CNTY)</v>
      </c>
      <c r="S29" s="52" t="s">
        <v>273</v>
      </c>
      <c r="T29" s="51" t="s">
        <v>274</v>
      </c>
      <c r="U29" s="51">
        <v>65</v>
      </c>
      <c r="V29" s="49" t="s">
        <v>535</v>
      </c>
      <c r="W29" s="46">
        <v>1.1100000000000001</v>
      </c>
      <c r="X29" s="32">
        <v>1.1100000000000001</v>
      </c>
      <c r="Y29" s="32">
        <v>1.4419999999999999</v>
      </c>
      <c r="Z29" s="34">
        <v>0.53600000000000003</v>
      </c>
    </row>
    <row r="30" spans="1:26" x14ac:dyDescent="0.35">
      <c r="A30" s="1">
        <v>96110</v>
      </c>
      <c r="B30" t="s">
        <v>482</v>
      </c>
      <c r="C30" s="100">
        <v>0</v>
      </c>
      <c r="D30" s="100">
        <v>0.36</v>
      </c>
      <c r="E30" s="100">
        <v>0.01</v>
      </c>
      <c r="F30" s="100">
        <v>0.37</v>
      </c>
      <c r="G30" s="66">
        <f t="shared" si="2"/>
        <v>12.358333</v>
      </c>
      <c r="H30" s="65">
        <f t="shared" si="3"/>
        <v>0</v>
      </c>
      <c r="I30" s="65">
        <f t="shared" si="4"/>
        <v>0.31859999999999999</v>
      </c>
      <c r="J30" s="65">
        <f t="shared" si="5"/>
        <v>9.58E-3</v>
      </c>
      <c r="K30" s="65">
        <f t="shared" si="6"/>
        <v>0.32817999999999997</v>
      </c>
      <c r="L30" s="65">
        <f t="shared" si="7"/>
        <v>10.961507361999999</v>
      </c>
      <c r="M30" s="63">
        <f t="shared" si="1"/>
        <v>18.086487147299998</v>
      </c>
      <c r="N30" s="64">
        <f t="shared" si="8"/>
        <v>18</v>
      </c>
      <c r="R30" t="str">
        <f t="shared" si="0"/>
        <v>CA-SAN LUIS OBISPO-PASO ROBLES</v>
      </c>
      <c r="S30" s="52" t="s">
        <v>276</v>
      </c>
      <c r="T30" s="51" t="s">
        <v>274</v>
      </c>
      <c r="U30" s="51" t="s">
        <v>536</v>
      </c>
      <c r="V30" s="49" t="s">
        <v>537</v>
      </c>
      <c r="W30" s="46">
        <v>1.0169999999999999</v>
      </c>
      <c r="X30" s="32">
        <v>1.0169999999999999</v>
      </c>
      <c r="Y30" s="32">
        <v>1.139</v>
      </c>
      <c r="Z30" s="34">
        <v>0.53600000000000003</v>
      </c>
    </row>
    <row r="31" spans="1:26" x14ac:dyDescent="0.35">
      <c r="A31" s="1">
        <v>96127</v>
      </c>
      <c r="B31" t="s">
        <v>464</v>
      </c>
      <c r="C31" s="100">
        <v>0</v>
      </c>
      <c r="D31" s="100">
        <v>0.14000000000000001</v>
      </c>
      <c r="E31" s="100">
        <v>0.01</v>
      </c>
      <c r="F31" s="100">
        <v>0.15000000000000002</v>
      </c>
      <c r="G31" s="66">
        <f t="shared" si="2"/>
        <v>5.0101350000000009</v>
      </c>
      <c r="H31" s="65">
        <f t="shared" si="3"/>
        <v>0</v>
      </c>
      <c r="I31" s="65">
        <f t="shared" si="4"/>
        <v>0.12390000000000001</v>
      </c>
      <c r="J31" s="65">
        <f t="shared" si="5"/>
        <v>9.58E-3</v>
      </c>
      <c r="K31" s="65">
        <f t="shared" si="6"/>
        <v>0.13348000000000002</v>
      </c>
      <c r="L31" s="65">
        <f t="shared" si="7"/>
        <v>4.4583521320000008</v>
      </c>
      <c r="M31" s="63">
        <f t="shared" si="1"/>
        <v>7.3562810178000007</v>
      </c>
      <c r="N31" s="64">
        <f t="shared" si="8"/>
        <v>7</v>
      </c>
      <c r="R31" t="str">
        <f t="shared" si="0"/>
        <v>CA-SAN JOSE-SUNNYVALE-SANTA CLARA (SANTA CLARA CNTY)</v>
      </c>
      <c r="S31" s="52" t="s">
        <v>273</v>
      </c>
      <c r="T31" s="51" t="s">
        <v>274</v>
      </c>
      <c r="U31" s="51" t="s">
        <v>415</v>
      </c>
      <c r="V31" s="49" t="s">
        <v>538</v>
      </c>
      <c r="W31" s="46">
        <v>1.1100000000000001</v>
      </c>
      <c r="X31" s="32">
        <v>1.1100000000000001</v>
      </c>
      <c r="Y31" s="32">
        <v>1.4419999999999999</v>
      </c>
      <c r="Z31" s="34">
        <v>0.39700000000000002</v>
      </c>
    </row>
    <row r="32" spans="1:26" x14ac:dyDescent="0.35">
      <c r="A32" s="1">
        <v>96160</v>
      </c>
      <c r="B32" t="s">
        <v>465</v>
      </c>
      <c r="C32" s="100">
        <v>0</v>
      </c>
      <c r="D32" s="100">
        <v>0.09</v>
      </c>
      <c r="E32" s="100">
        <v>0</v>
      </c>
      <c r="F32" s="100">
        <v>0.09</v>
      </c>
      <c r="G32" s="66">
        <f t="shared" si="2"/>
        <v>3.006081</v>
      </c>
      <c r="H32" s="65">
        <f t="shared" si="3"/>
        <v>0</v>
      </c>
      <c r="I32" s="65">
        <f t="shared" si="4"/>
        <v>7.9649999999999999E-2</v>
      </c>
      <c r="J32" s="65">
        <f t="shared" si="5"/>
        <v>0</v>
      </c>
      <c r="K32" s="65">
        <f t="shared" si="6"/>
        <v>7.9649999999999999E-2</v>
      </c>
      <c r="L32" s="65">
        <f t="shared" si="7"/>
        <v>2.6603816849999999</v>
      </c>
      <c r="M32" s="63">
        <f t="shared" si="1"/>
        <v>4.3896297802499999</v>
      </c>
      <c r="N32" s="64">
        <f t="shared" si="8"/>
        <v>4</v>
      </c>
      <c r="R32" t="str">
        <f t="shared" si="0"/>
        <v>CA-SANTA CRUZ-WATSONVILLE</v>
      </c>
      <c r="S32" s="52" t="s">
        <v>273</v>
      </c>
      <c r="T32" s="51" t="s">
        <v>274</v>
      </c>
      <c r="U32" s="51" t="s">
        <v>539</v>
      </c>
      <c r="V32" s="49" t="s">
        <v>540</v>
      </c>
      <c r="W32" s="46">
        <v>1.0209999999999999</v>
      </c>
      <c r="X32" s="32">
        <v>1.0209999999999999</v>
      </c>
      <c r="Y32" s="32">
        <v>1.2150000000000001</v>
      </c>
      <c r="Z32" s="34">
        <v>0.53600000000000003</v>
      </c>
    </row>
    <row r="33" spans="1:26" x14ac:dyDescent="0.35">
      <c r="A33" s="1">
        <v>96161</v>
      </c>
      <c r="B33" t="s">
        <v>466</v>
      </c>
      <c r="C33" s="100">
        <v>0</v>
      </c>
      <c r="D33" s="100">
        <v>0.1</v>
      </c>
      <c r="E33" s="100">
        <v>0</v>
      </c>
      <c r="F33" s="100">
        <v>0.1</v>
      </c>
      <c r="G33" s="66">
        <f t="shared" si="2"/>
        <v>3.34009</v>
      </c>
      <c r="H33" s="65">
        <f t="shared" si="3"/>
        <v>0</v>
      </c>
      <c r="I33" s="65">
        <f t="shared" si="4"/>
        <v>8.8500000000000009E-2</v>
      </c>
      <c r="J33" s="65">
        <f t="shared" si="5"/>
        <v>0</v>
      </c>
      <c r="K33" s="65">
        <f t="shared" si="6"/>
        <v>8.8500000000000009E-2</v>
      </c>
      <c r="L33" s="65">
        <f t="shared" si="7"/>
        <v>2.9559796500000002</v>
      </c>
      <c r="M33" s="63">
        <f t="shared" si="1"/>
        <v>4.8773664224999997</v>
      </c>
      <c r="N33" s="64">
        <f t="shared" si="8"/>
        <v>5</v>
      </c>
      <c r="R33" t="str">
        <f t="shared" si="0"/>
        <v>CA-SANTA MARIA-SANTA BARBARA</v>
      </c>
      <c r="S33" s="52" t="s">
        <v>276</v>
      </c>
      <c r="T33" s="51" t="s">
        <v>274</v>
      </c>
      <c r="U33" s="51" t="s">
        <v>541</v>
      </c>
      <c r="V33" s="49" t="s">
        <v>289</v>
      </c>
      <c r="W33" s="46">
        <v>1.028</v>
      </c>
      <c r="X33" s="32">
        <v>1.028</v>
      </c>
      <c r="Y33" s="32">
        <v>1.1659999999999999</v>
      </c>
      <c r="Z33" s="34">
        <v>0.53600000000000003</v>
      </c>
    </row>
    <row r="34" spans="1:26" x14ac:dyDescent="0.35">
      <c r="A34" s="1">
        <v>96372</v>
      </c>
      <c r="B34" t="s">
        <v>387</v>
      </c>
      <c r="C34" s="100">
        <v>0.17</v>
      </c>
      <c r="D34" s="100">
        <v>0.28000000000000003</v>
      </c>
      <c r="E34" s="100">
        <v>0.01</v>
      </c>
      <c r="F34" s="100">
        <v>0.46000000000000008</v>
      </c>
      <c r="G34" s="66">
        <f t="shared" si="2"/>
        <v>15.364414000000002</v>
      </c>
      <c r="H34" s="65">
        <f t="shared" si="3"/>
        <v>0.17</v>
      </c>
      <c r="I34" s="65">
        <f t="shared" si="4"/>
        <v>0.24780000000000002</v>
      </c>
      <c r="J34" s="65">
        <f t="shared" si="5"/>
        <v>9.58E-3</v>
      </c>
      <c r="K34" s="65">
        <f t="shared" si="6"/>
        <v>0.42738000000000004</v>
      </c>
      <c r="L34" s="65">
        <f t="shared" si="7"/>
        <v>14.274876642000001</v>
      </c>
      <c r="M34" s="63">
        <f t="shared" si="1"/>
        <v>23.553546459300001</v>
      </c>
      <c r="N34" s="64">
        <f t="shared" si="8"/>
        <v>24</v>
      </c>
      <c r="R34" t="str">
        <f t="shared" si="0"/>
        <v>CA-SANTA ROSA-PETALUMA</v>
      </c>
      <c r="S34" s="52" t="s">
        <v>273</v>
      </c>
      <c r="T34" s="51" t="s">
        <v>274</v>
      </c>
      <c r="U34" s="51" t="s">
        <v>542</v>
      </c>
      <c r="V34" s="49" t="s">
        <v>543</v>
      </c>
      <c r="W34" s="46">
        <v>1.03</v>
      </c>
      <c r="X34" s="32">
        <v>1.03</v>
      </c>
      <c r="Y34" s="32">
        <v>1.228</v>
      </c>
      <c r="Z34" s="34">
        <v>0.53600000000000003</v>
      </c>
    </row>
    <row r="35" spans="1:26" x14ac:dyDescent="0.35">
      <c r="A35" s="1">
        <v>97802</v>
      </c>
      <c r="B35" t="s">
        <v>391</v>
      </c>
      <c r="C35" s="100">
        <v>0.53</v>
      </c>
      <c r="D35" s="100">
        <v>0.56000000000000005</v>
      </c>
      <c r="E35" s="100">
        <v>0.01</v>
      </c>
      <c r="F35" s="100">
        <v>1.1000000000000001</v>
      </c>
      <c r="G35" s="66">
        <f t="shared" si="2"/>
        <v>36.740990000000004</v>
      </c>
      <c r="H35" s="65">
        <f t="shared" si="3"/>
        <v>0.53</v>
      </c>
      <c r="I35" s="65">
        <f t="shared" si="4"/>
        <v>0.49560000000000004</v>
      </c>
      <c r="J35" s="65">
        <f t="shared" si="5"/>
        <v>9.58E-3</v>
      </c>
      <c r="K35" s="65">
        <f t="shared" si="6"/>
        <v>1.03518</v>
      </c>
      <c r="L35" s="65">
        <f t="shared" si="7"/>
        <v>34.575943662</v>
      </c>
      <c r="M35" s="63">
        <f t="shared" si="1"/>
        <v>57.050307042299998</v>
      </c>
      <c r="N35" s="64">
        <f t="shared" si="8"/>
        <v>57</v>
      </c>
      <c r="R35" t="str">
        <f t="shared" si="0"/>
        <v>CA-STOCKTON</v>
      </c>
      <c r="S35" s="52" t="s">
        <v>273</v>
      </c>
      <c r="T35" s="51" t="s">
        <v>274</v>
      </c>
      <c r="U35" s="51" t="s">
        <v>544</v>
      </c>
      <c r="V35" s="49" t="s">
        <v>545</v>
      </c>
      <c r="W35" s="46">
        <v>1.0169999999999999</v>
      </c>
      <c r="X35" s="32">
        <v>1.0169999999999999</v>
      </c>
      <c r="Y35" s="32">
        <v>1.0960000000000001</v>
      </c>
      <c r="Z35" s="34">
        <v>0.53600000000000003</v>
      </c>
    </row>
    <row r="36" spans="1:26" x14ac:dyDescent="0.35">
      <c r="A36" s="1">
        <v>98000</v>
      </c>
      <c r="B36" t="s">
        <v>483</v>
      </c>
      <c r="C36" s="100">
        <v>0.93</v>
      </c>
      <c r="D36" s="100">
        <v>0.61</v>
      </c>
      <c r="E36" s="100">
        <v>0.06</v>
      </c>
      <c r="F36" s="100">
        <v>1.6</v>
      </c>
      <c r="G36" s="66">
        <f t="shared" si="2"/>
        <v>53.44144</v>
      </c>
      <c r="H36" s="65">
        <f t="shared" si="3"/>
        <v>0.93</v>
      </c>
      <c r="I36" s="65">
        <f t="shared" si="4"/>
        <v>0.53984999999999994</v>
      </c>
      <c r="J36" s="65">
        <f t="shared" si="5"/>
        <v>5.7479999999999996E-2</v>
      </c>
      <c r="K36" s="65">
        <f t="shared" si="6"/>
        <v>1.5273300000000001</v>
      </c>
      <c r="L36" s="65">
        <f t="shared" si="7"/>
        <v>51.014196597000002</v>
      </c>
      <c r="M36" s="63">
        <f t="shared" si="1"/>
        <v>84.173424385049998</v>
      </c>
      <c r="N36" s="64">
        <f t="shared" si="8"/>
        <v>84</v>
      </c>
      <c r="R36" t="str">
        <f t="shared" si="0"/>
        <v>CA-VALLEJO</v>
      </c>
      <c r="S36" s="52" t="s">
        <v>273</v>
      </c>
      <c r="T36" s="51" t="s">
        <v>274</v>
      </c>
      <c r="U36" s="51" t="s">
        <v>546</v>
      </c>
      <c r="V36" s="49" t="s">
        <v>547</v>
      </c>
      <c r="W36" s="46">
        <v>1.0629999999999999</v>
      </c>
      <c r="X36" s="32">
        <v>1.0629999999999999</v>
      </c>
      <c r="Y36" s="32">
        <v>1.3180000000000001</v>
      </c>
      <c r="Z36" s="34">
        <v>0.45900000000000002</v>
      </c>
    </row>
    <row r="37" spans="1:26" x14ac:dyDescent="0.35">
      <c r="A37" s="1">
        <v>98001</v>
      </c>
      <c r="B37" t="s">
        <v>484</v>
      </c>
      <c r="C37" s="100">
        <v>1.6</v>
      </c>
      <c r="D37" s="100">
        <v>0.92</v>
      </c>
      <c r="E37" s="100">
        <v>0.09</v>
      </c>
      <c r="F37" s="100">
        <v>2.61</v>
      </c>
      <c r="G37" s="66">
        <f t="shared" si="2"/>
        <v>87.176349000000002</v>
      </c>
      <c r="H37" s="65">
        <f t="shared" si="3"/>
        <v>1.6</v>
      </c>
      <c r="I37" s="65">
        <f t="shared" si="4"/>
        <v>0.81420000000000003</v>
      </c>
      <c r="J37" s="65">
        <f t="shared" si="5"/>
        <v>8.6219999999999991E-2</v>
      </c>
      <c r="K37" s="65">
        <f t="shared" si="6"/>
        <v>2.5004200000000001</v>
      </c>
      <c r="L37" s="65">
        <f t="shared" si="7"/>
        <v>83.51627837800001</v>
      </c>
      <c r="M37" s="63">
        <f t="shared" si="1"/>
        <v>137.8018593237</v>
      </c>
      <c r="N37" s="64">
        <f t="shared" si="8"/>
        <v>138</v>
      </c>
      <c r="R37" t="str">
        <f t="shared" si="0"/>
        <v>CA-VISALIA</v>
      </c>
      <c r="S37" s="52" t="s">
        <v>273</v>
      </c>
      <c r="T37" s="51" t="s">
        <v>274</v>
      </c>
      <c r="U37" s="51" t="s">
        <v>548</v>
      </c>
      <c r="V37" s="49" t="s">
        <v>549</v>
      </c>
      <c r="W37" s="46">
        <v>1.0169999999999999</v>
      </c>
      <c r="X37" s="32">
        <v>1.0169999999999999</v>
      </c>
      <c r="Y37" s="32">
        <v>1.0960000000000001</v>
      </c>
      <c r="Z37" s="34">
        <v>0.53600000000000003</v>
      </c>
    </row>
    <row r="38" spans="1:26" x14ac:dyDescent="0.35">
      <c r="A38" s="1">
        <v>98002</v>
      </c>
      <c r="B38" t="s">
        <v>485</v>
      </c>
      <c r="C38" s="100">
        <v>2.6</v>
      </c>
      <c r="D38" s="100">
        <v>1.42</v>
      </c>
      <c r="E38" s="100">
        <v>0.16</v>
      </c>
      <c r="F38" s="100">
        <v>4.18</v>
      </c>
      <c r="G38" s="66">
        <f t="shared" si="2"/>
        <v>139.61576199999999</v>
      </c>
      <c r="H38" s="65">
        <f t="shared" si="3"/>
        <v>2.6</v>
      </c>
      <c r="I38" s="65">
        <f t="shared" si="4"/>
        <v>1.2566999999999999</v>
      </c>
      <c r="J38" s="65">
        <f t="shared" si="5"/>
        <v>0.15328</v>
      </c>
      <c r="K38" s="65">
        <f t="shared" si="6"/>
        <v>4.0099799999999997</v>
      </c>
      <c r="L38" s="65">
        <f t="shared" si="7"/>
        <v>133.93694098199998</v>
      </c>
      <c r="M38" s="63">
        <f t="shared" si="1"/>
        <v>220.99595262029996</v>
      </c>
      <c r="N38" s="64">
        <f t="shared" si="8"/>
        <v>221</v>
      </c>
      <c r="R38" t="str">
        <f t="shared" si="0"/>
        <v>CA-YUBA CITY</v>
      </c>
      <c r="S38" s="52" t="s">
        <v>273</v>
      </c>
      <c r="T38" s="51" t="s">
        <v>274</v>
      </c>
      <c r="U38" s="51" t="s">
        <v>550</v>
      </c>
      <c r="V38" s="49" t="s">
        <v>551</v>
      </c>
      <c r="W38" s="46">
        <v>1.0169999999999999</v>
      </c>
      <c r="X38" s="32">
        <v>1.0169999999999999</v>
      </c>
      <c r="Y38" s="32">
        <v>1.0960000000000001</v>
      </c>
      <c r="Z38" s="34">
        <v>0.53600000000000003</v>
      </c>
    </row>
    <row r="39" spans="1:26" x14ac:dyDescent="0.35">
      <c r="A39" s="1">
        <v>98003</v>
      </c>
      <c r="B39" t="s">
        <v>486</v>
      </c>
      <c r="C39" s="100">
        <v>3.5</v>
      </c>
      <c r="D39" s="100">
        <v>1.84</v>
      </c>
      <c r="E39" s="100">
        <v>0.21</v>
      </c>
      <c r="F39" s="100">
        <v>5.55</v>
      </c>
      <c r="G39" s="66">
        <f t="shared" si="2"/>
        <v>185.37499499999998</v>
      </c>
      <c r="H39" s="65">
        <f t="shared" si="3"/>
        <v>3.5</v>
      </c>
      <c r="I39" s="65">
        <f t="shared" si="4"/>
        <v>1.6284000000000001</v>
      </c>
      <c r="J39" s="65">
        <f t="shared" si="5"/>
        <v>0.20118</v>
      </c>
      <c r="K39" s="65">
        <f t="shared" si="6"/>
        <v>5.32958</v>
      </c>
      <c r="L39" s="65">
        <f t="shared" si="7"/>
        <v>178.01276862200001</v>
      </c>
      <c r="M39" s="63">
        <f t="shared" si="1"/>
        <v>293.72106822630002</v>
      </c>
      <c r="N39" s="64">
        <f t="shared" si="8"/>
        <v>294</v>
      </c>
      <c r="R39" t="str">
        <f t="shared" si="0"/>
        <v>CA-REST OF CALIFORNIA</v>
      </c>
      <c r="S39" s="52" t="s">
        <v>273</v>
      </c>
      <c r="T39" s="51" t="s">
        <v>274</v>
      </c>
      <c r="U39" s="51" t="s">
        <v>552</v>
      </c>
      <c r="V39" s="49" t="s">
        <v>553</v>
      </c>
      <c r="W39" s="46">
        <v>1.0169999999999999</v>
      </c>
      <c r="X39" s="32">
        <v>1.0169999999999999</v>
      </c>
      <c r="Y39" s="32">
        <v>1.0960000000000001</v>
      </c>
      <c r="Z39" s="34">
        <v>0.53600000000000003</v>
      </c>
    </row>
    <row r="40" spans="1:26" x14ac:dyDescent="0.35">
      <c r="A40" s="1">
        <v>98004</v>
      </c>
      <c r="B40" t="s">
        <v>487</v>
      </c>
      <c r="C40" s="100">
        <v>0.7</v>
      </c>
      <c r="D40" s="100">
        <v>0.49</v>
      </c>
      <c r="E40" s="100">
        <v>0.04</v>
      </c>
      <c r="F40" s="100">
        <v>1.23</v>
      </c>
      <c r="G40" s="66">
        <f t="shared" si="2"/>
        <v>41.083106999999998</v>
      </c>
      <c r="H40" s="65">
        <f t="shared" si="3"/>
        <v>0.7</v>
      </c>
      <c r="I40" s="65">
        <f t="shared" si="4"/>
        <v>0.43364999999999998</v>
      </c>
      <c r="J40" s="65">
        <f t="shared" si="5"/>
        <v>3.832E-2</v>
      </c>
      <c r="K40" s="65">
        <f t="shared" si="6"/>
        <v>1.1719699999999997</v>
      </c>
      <c r="L40" s="65">
        <f t="shared" si="7"/>
        <v>39.14485277299999</v>
      </c>
      <c r="M40" s="63">
        <f t="shared" si="1"/>
        <v>64.589007075449985</v>
      </c>
      <c r="N40" s="64">
        <f t="shared" si="8"/>
        <v>65</v>
      </c>
      <c r="R40" t="str">
        <f t="shared" si="0"/>
        <v>CO-COLORADO</v>
      </c>
      <c r="S40" s="52" t="s">
        <v>554</v>
      </c>
      <c r="T40" s="51" t="s">
        <v>555</v>
      </c>
      <c r="U40" s="51" t="s">
        <v>297</v>
      </c>
      <c r="V40" s="49" t="s">
        <v>556</v>
      </c>
      <c r="W40" s="46">
        <v>1.012</v>
      </c>
      <c r="X40" s="32">
        <v>1.012</v>
      </c>
      <c r="Y40" s="32">
        <v>1.0640000000000001</v>
      </c>
      <c r="Z40" s="34">
        <v>0.78100000000000003</v>
      </c>
    </row>
    <row r="41" spans="1:26" x14ac:dyDescent="0.35">
      <c r="A41" s="1">
        <v>98005</v>
      </c>
      <c r="B41" t="s">
        <v>488</v>
      </c>
      <c r="C41" s="100">
        <v>1.3</v>
      </c>
      <c r="D41" s="100">
        <v>0.77</v>
      </c>
      <c r="E41" s="100">
        <v>7.0000000000000007E-2</v>
      </c>
      <c r="F41" s="100">
        <v>2.14</v>
      </c>
      <c r="G41" s="66">
        <f t="shared" si="2"/>
        <v>71.477926000000011</v>
      </c>
      <c r="H41" s="65">
        <f t="shared" si="3"/>
        <v>1.3</v>
      </c>
      <c r="I41" s="65">
        <f t="shared" si="4"/>
        <v>0.68145</v>
      </c>
      <c r="J41" s="65">
        <f t="shared" si="5"/>
        <v>6.7060000000000008E-2</v>
      </c>
      <c r="K41" s="65">
        <f t="shared" si="6"/>
        <v>2.0485100000000003</v>
      </c>
      <c r="L41" s="65">
        <f t="shared" si="7"/>
        <v>68.42207765900001</v>
      </c>
      <c r="M41" s="63">
        <f t="shared" si="1"/>
        <v>112.89642813735001</v>
      </c>
      <c r="N41" s="64">
        <f t="shared" si="8"/>
        <v>113</v>
      </c>
      <c r="R41" t="str">
        <f t="shared" si="0"/>
        <v>CT-CONNECTICUT</v>
      </c>
      <c r="S41" s="52" t="s">
        <v>557</v>
      </c>
      <c r="T41" s="51" t="s">
        <v>558</v>
      </c>
      <c r="U41" s="51" t="s">
        <v>271</v>
      </c>
      <c r="V41" s="49" t="s">
        <v>559</v>
      </c>
      <c r="W41" s="46">
        <v>1.02</v>
      </c>
      <c r="X41" s="32">
        <v>1.02</v>
      </c>
      <c r="Y41" s="32">
        <v>1.077</v>
      </c>
      <c r="Z41" s="34">
        <v>1.21</v>
      </c>
    </row>
    <row r="42" spans="1:26" x14ac:dyDescent="0.35">
      <c r="A42" s="1">
        <v>98006</v>
      </c>
      <c r="B42" t="s">
        <v>489</v>
      </c>
      <c r="C42" s="100">
        <v>1.92</v>
      </c>
      <c r="D42" s="100">
        <v>1.1200000000000001</v>
      </c>
      <c r="E42" s="100">
        <v>0.12</v>
      </c>
      <c r="F42" s="100">
        <v>3.16</v>
      </c>
      <c r="G42" s="66">
        <f t="shared" si="2"/>
        <v>105.54684400000001</v>
      </c>
      <c r="H42" s="65">
        <f t="shared" si="3"/>
        <v>1.92</v>
      </c>
      <c r="I42" s="65">
        <f t="shared" si="4"/>
        <v>0.99120000000000008</v>
      </c>
      <c r="J42" s="65">
        <f t="shared" si="5"/>
        <v>0.11495999999999999</v>
      </c>
      <c r="K42" s="65">
        <f t="shared" si="6"/>
        <v>3.02616</v>
      </c>
      <c r="L42" s="65">
        <f t="shared" si="7"/>
        <v>101.076467544</v>
      </c>
      <c r="M42" s="63">
        <f t="shared" si="1"/>
        <v>166.77617144759998</v>
      </c>
      <c r="N42" s="64">
        <f t="shared" si="8"/>
        <v>167</v>
      </c>
      <c r="R42" t="str">
        <f t="shared" si="0"/>
        <v>DC-DC + MD/VA SUBURBS</v>
      </c>
      <c r="S42" s="52" t="s">
        <v>560</v>
      </c>
      <c r="T42" s="51" t="s">
        <v>561</v>
      </c>
      <c r="U42" s="51" t="s">
        <v>297</v>
      </c>
      <c r="V42" s="49" t="s">
        <v>562</v>
      </c>
      <c r="W42" s="46">
        <v>1.054</v>
      </c>
      <c r="X42" s="32">
        <v>1.054</v>
      </c>
      <c r="Y42" s="32">
        <v>1.1779999999999999</v>
      </c>
      <c r="Z42" s="34">
        <v>1.113</v>
      </c>
    </row>
    <row r="43" spans="1:26" x14ac:dyDescent="0.35">
      <c r="A43" s="1">
        <v>98007</v>
      </c>
      <c r="B43" t="s">
        <v>490</v>
      </c>
      <c r="C43" s="100">
        <v>2.6</v>
      </c>
      <c r="D43" s="100">
        <v>1.43</v>
      </c>
      <c r="E43" s="100">
        <v>0.16</v>
      </c>
      <c r="F43" s="100">
        <v>4.1900000000000004</v>
      </c>
      <c r="G43" s="66">
        <f t="shared" si="2"/>
        <v>139.94977100000003</v>
      </c>
      <c r="H43" s="65">
        <f t="shared" si="3"/>
        <v>2.6</v>
      </c>
      <c r="I43" s="65">
        <f t="shared" si="4"/>
        <v>1.26555</v>
      </c>
      <c r="J43" s="65">
        <f t="shared" si="5"/>
        <v>0.15328</v>
      </c>
      <c r="K43" s="65">
        <f t="shared" si="6"/>
        <v>4.0188299999999995</v>
      </c>
      <c r="L43" s="65">
        <f t="shared" si="7"/>
        <v>134.23253894699999</v>
      </c>
      <c r="M43" s="63">
        <f t="shared" si="1"/>
        <v>221.48368926254997</v>
      </c>
      <c r="N43" s="64">
        <f t="shared" si="8"/>
        <v>221</v>
      </c>
      <c r="R43" t="str">
        <f t="shared" si="0"/>
        <v>DE-DELAWARE</v>
      </c>
      <c r="S43" s="52" t="s">
        <v>563</v>
      </c>
      <c r="T43" s="51" t="s">
        <v>564</v>
      </c>
      <c r="U43" s="51" t="s">
        <v>297</v>
      </c>
      <c r="V43" s="49" t="s">
        <v>565</v>
      </c>
      <c r="W43" s="46">
        <v>1.0049999999999999</v>
      </c>
      <c r="X43" s="32">
        <v>1.0049999999999999</v>
      </c>
      <c r="Y43" s="32">
        <v>0.98799999999999999</v>
      </c>
      <c r="Z43" s="34">
        <v>0.89900000000000002</v>
      </c>
    </row>
    <row r="44" spans="1:26" x14ac:dyDescent="0.35">
      <c r="A44" s="1">
        <v>98008</v>
      </c>
      <c r="B44" t="s">
        <v>491</v>
      </c>
      <c r="C44" s="100">
        <v>0.9</v>
      </c>
      <c r="D44" s="100">
        <v>0.56000000000000005</v>
      </c>
      <c r="E44" s="100">
        <v>0.06</v>
      </c>
      <c r="F44" s="100">
        <v>1.52</v>
      </c>
      <c r="G44" s="66">
        <f t="shared" si="2"/>
        <v>50.769368</v>
      </c>
      <c r="H44" s="65">
        <f t="shared" si="3"/>
        <v>0.9</v>
      </c>
      <c r="I44" s="65">
        <f t="shared" si="4"/>
        <v>0.49560000000000004</v>
      </c>
      <c r="J44" s="65">
        <f t="shared" si="5"/>
        <v>5.7479999999999996E-2</v>
      </c>
      <c r="K44" s="65">
        <f t="shared" si="6"/>
        <v>1.4530799999999999</v>
      </c>
      <c r="L44" s="65">
        <f t="shared" si="7"/>
        <v>48.534179771999995</v>
      </c>
      <c r="M44" s="63">
        <f t="shared" si="1"/>
        <v>80.081396623799989</v>
      </c>
      <c r="N44" s="64">
        <f t="shared" si="8"/>
        <v>80</v>
      </c>
      <c r="R44" t="str">
        <f t="shared" si="0"/>
        <v>FL-FORT LAUDERDALE</v>
      </c>
      <c r="S44" s="52" t="s">
        <v>290</v>
      </c>
      <c r="T44" s="51" t="s">
        <v>291</v>
      </c>
      <c r="U44" s="51" t="s">
        <v>326</v>
      </c>
      <c r="V44" s="49" t="s">
        <v>566</v>
      </c>
      <c r="W44" s="46">
        <v>0.99299999999999999</v>
      </c>
      <c r="X44" s="32">
        <v>1</v>
      </c>
      <c r="Y44" s="32">
        <v>1.0129999999999999</v>
      </c>
      <c r="Z44" s="34">
        <v>1.8080000000000001</v>
      </c>
    </row>
    <row r="45" spans="1:26" x14ac:dyDescent="0.35">
      <c r="A45" s="1">
        <v>98009</v>
      </c>
      <c r="B45" t="s">
        <v>492</v>
      </c>
      <c r="C45" s="100">
        <v>1.55</v>
      </c>
      <c r="D45" s="100">
        <v>0.87</v>
      </c>
      <c r="E45" s="100">
        <v>0.09</v>
      </c>
      <c r="F45" s="100">
        <v>2.5099999999999998</v>
      </c>
      <c r="G45" s="66">
        <f t="shared" si="2"/>
        <v>83.836258999999998</v>
      </c>
      <c r="H45" s="65">
        <f t="shared" si="3"/>
        <v>1.55</v>
      </c>
      <c r="I45" s="65">
        <f t="shared" si="4"/>
        <v>0.76995000000000002</v>
      </c>
      <c r="J45" s="65">
        <f t="shared" si="5"/>
        <v>8.6219999999999991E-2</v>
      </c>
      <c r="K45" s="65">
        <f t="shared" si="6"/>
        <v>2.4061699999999999</v>
      </c>
      <c r="L45" s="65">
        <f t="shared" si="7"/>
        <v>80.368243552999999</v>
      </c>
      <c r="M45" s="63">
        <f t="shared" ref="M45:M76" si="9">L45*$B$6</f>
        <v>132.60760186245</v>
      </c>
      <c r="N45" s="64">
        <f t="shared" si="8"/>
        <v>133</v>
      </c>
      <c r="R45" t="str">
        <f t="shared" si="0"/>
        <v>FL-MIAMI</v>
      </c>
      <c r="S45" s="52" t="s">
        <v>290</v>
      </c>
      <c r="T45" s="51" t="s">
        <v>291</v>
      </c>
      <c r="U45" s="51" t="s">
        <v>377</v>
      </c>
      <c r="V45" s="49" t="s">
        <v>567</v>
      </c>
      <c r="W45" s="46">
        <v>0.99399999999999999</v>
      </c>
      <c r="X45" s="32">
        <v>1</v>
      </c>
      <c r="Y45" s="32">
        <v>1.0409999999999999</v>
      </c>
      <c r="Z45" s="34">
        <v>2.5289999999999999</v>
      </c>
    </row>
    <row r="46" spans="1:26" x14ac:dyDescent="0.35">
      <c r="A46" s="1">
        <v>98010</v>
      </c>
      <c r="B46" t="s">
        <v>493</v>
      </c>
      <c r="C46" s="100">
        <v>2.42</v>
      </c>
      <c r="D46" s="100">
        <v>1.31</v>
      </c>
      <c r="E46" s="100">
        <v>0.15</v>
      </c>
      <c r="F46" s="100">
        <v>3.88</v>
      </c>
      <c r="G46" s="66">
        <f t="shared" si="2"/>
        <v>129.59549200000001</v>
      </c>
      <c r="H46" s="65">
        <f t="shared" si="3"/>
        <v>2.42</v>
      </c>
      <c r="I46" s="65">
        <f t="shared" si="4"/>
        <v>1.1593500000000001</v>
      </c>
      <c r="J46" s="65">
        <f t="shared" si="5"/>
        <v>0.14369999999999999</v>
      </c>
      <c r="K46" s="65">
        <f t="shared" si="6"/>
        <v>3.7230499999999997</v>
      </c>
      <c r="L46" s="65">
        <f t="shared" si="7"/>
        <v>124.35322074499999</v>
      </c>
      <c r="M46" s="63">
        <f t="shared" si="9"/>
        <v>205.18281422924997</v>
      </c>
      <c r="N46" s="64">
        <f t="shared" si="8"/>
        <v>205</v>
      </c>
      <c r="R46" t="str">
        <f t="shared" si="0"/>
        <v>FL-REST OF FLORIDA</v>
      </c>
      <c r="S46" s="52" t="s">
        <v>290</v>
      </c>
      <c r="T46" s="51" t="s">
        <v>291</v>
      </c>
      <c r="U46" s="51" t="s">
        <v>568</v>
      </c>
      <c r="V46" s="49" t="s">
        <v>292</v>
      </c>
      <c r="W46" s="46">
        <v>0.98899999999999999</v>
      </c>
      <c r="X46" s="32">
        <v>1</v>
      </c>
      <c r="Y46" s="32">
        <v>0.95599999999999996</v>
      </c>
      <c r="Z46" s="34">
        <v>1.5029999999999999</v>
      </c>
    </row>
    <row r="47" spans="1:26" x14ac:dyDescent="0.35">
      <c r="A47" s="1">
        <v>98011</v>
      </c>
      <c r="B47" t="s">
        <v>494</v>
      </c>
      <c r="C47" s="100">
        <v>3.2</v>
      </c>
      <c r="D47" s="100">
        <v>1.68</v>
      </c>
      <c r="E47" s="100">
        <v>0.2</v>
      </c>
      <c r="F47" s="100">
        <v>5.08</v>
      </c>
      <c r="G47" s="66">
        <f t="shared" si="2"/>
        <v>169.67657199999999</v>
      </c>
      <c r="H47" s="65">
        <f t="shared" si="3"/>
        <v>3.2</v>
      </c>
      <c r="I47" s="65">
        <f t="shared" si="4"/>
        <v>1.4867999999999999</v>
      </c>
      <c r="J47" s="65">
        <f t="shared" si="5"/>
        <v>0.19159999999999999</v>
      </c>
      <c r="K47" s="65">
        <f t="shared" si="6"/>
        <v>4.8784000000000001</v>
      </c>
      <c r="L47" s="65">
        <f t="shared" si="7"/>
        <v>162.94295056000001</v>
      </c>
      <c r="M47" s="63">
        <f t="shared" si="9"/>
        <v>268.85586842399999</v>
      </c>
      <c r="N47" s="64">
        <f t="shared" si="8"/>
        <v>269</v>
      </c>
      <c r="R47" t="str">
        <f t="shared" si="0"/>
        <v>GA-ATLANTA</v>
      </c>
      <c r="S47" s="52" t="s">
        <v>569</v>
      </c>
      <c r="T47" s="51" t="s">
        <v>293</v>
      </c>
      <c r="U47" s="51" t="s">
        <v>297</v>
      </c>
      <c r="V47" s="49" t="s">
        <v>570</v>
      </c>
      <c r="W47" s="46">
        <v>1.0029999999999999</v>
      </c>
      <c r="X47" s="32">
        <v>1.0029999999999999</v>
      </c>
      <c r="Y47" s="32">
        <v>1.016</v>
      </c>
      <c r="Z47" s="34">
        <v>1.2010000000000001</v>
      </c>
    </row>
    <row r="48" spans="1:26" x14ac:dyDescent="0.35">
      <c r="A48" s="1">
        <v>98012</v>
      </c>
      <c r="B48" t="s">
        <v>495</v>
      </c>
      <c r="C48" s="100">
        <v>0.65</v>
      </c>
      <c r="D48" s="100">
        <v>0.44</v>
      </c>
      <c r="E48" s="100">
        <v>0.04</v>
      </c>
      <c r="F48" s="100">
        <v>1.1300000000000001</v>
      </c>
      <c r="G48" s="66">
        <f t="shared" si="2"/>
        <v>37.743017000000002</v>
      </c>
      <c r="H48" s="65">
        <f t="shared" si="3"/>
        <v>0.65</v>
      </c>
      <c r="I48" s="65">
        <f t="shared" si="4"/>
        <v>0.38940000000000002</v>
      </c>
      <c r="J48" s="65">
        <f t="shared" si="5"/>
        <v>3.832E-2</v>
      </c>
      <c r="K48" s="65">
        <f t="shared" si="6"/>
        <v>1.07772</v>
      </c>
      <c r="L48" s="65">
        <f t="shared" si="7"/>
        <v>35.996817948</v>
      </c>
      <c r="M48" s="63">
        <f t="shared" si="9"/>
        <v>59.394749614199995</v>
      </c>
      <c r="N48" s="64">
        <f t="shared" si="8"/>
        <v>59</v>
      </c>
      <c r="R48" t="str">
        <f t="shared" si="0"/>
        <v>GA-REST OF GEORGIA</v>
      </c>
      <c r="S48" s="52" t="s">
        <v>569</v>
      </c>
      <c r="T48" s="51" t="s">
        <v>293</v>
      </c>
      <c r="U48" s="51" t="s">
        <v>568</v>
      </c>
      <c r="V48" s="49" t="s">
        <v>294</v>
      </c>
      <c r="W48" s="46">
        <v>0.98599999999999999</v>
      </c>
      <c r="X48" s="32">
        <v>1</v>
      </c>
      <c r="Y48" s="32">
        <v>0.89200000000000002</v>
      </c>
      <c r="Z48" s="34">
        <v>1.1919999999999999</v>
      </c>
    </row>
    <row r="49" spans="1:26" x14ac:dyDescent="0.35">
      <c r="A49" s="1">
        <v>98013</v>
      </c>
      <c r="B49" t="s">
        <v>496</v>
      </c>
      <c r="C49" s="100">
        <v>1.2</v>
      </c>
      <c r="D49" s="100">
        <v>0.7</v>
      </c>
      <c r="E49" s="100">
        <v>7.0000000000000007E-2</v>
      </c>
      <c r="F49" s="100">
        <v>1.97</v>
      </c>
      <c r="G49" s="66">
        <f t="shared" si="2"/>
        <v>65.799773000000002</v>
      </c>
      <c r="H49" s="65">
        <f t="shared" si="3"/>
        <v>1.2</v>
      </c>
      <c r="I49" s="65">
        <f t="shared" si="4"/>
        <v>0.61949999999999994</v>
      </c>
      <c r="J49" s="65">
        <f t="shared" si="5"/>
        <v>6.7060000000000008E-2</v>
      </c>
      <c r="K49" s="65">
        <f t="shared" si="6"/>
        <v>1.8865599999999998</v>
      </c>
      <c r="L49" s="65">
        <f t="shared" si="7"/>
        <v>63.012801903999993</v>
      </c>
      <c r="M49" s="63">
        <f t="shared" si="9"/>
        <v>103.97112314159999</v>
      </c>
      <c r="N49" s="64">
        <f t="shared" si="8"/>
        <v>104</v>
      </c>
      <c r="R49" t="str">
        <f t="shared" si="0"/>
        <v>HI-HAWAII, GUAM</v>
      </c>
      <c r="S49" s="52" t="s">
        <v>295</v>
      </c>
      <c r="T49" s="51" t="s">
        <v>296</v>
      </c>
      <c r="U49" s="51" t="s">
        <v>297</v>
      </c>
      <c r="V49" s="49" t="s">
        <v>298</v>
      </c>
      <c r="W49" s="46">
        <v>0.998</v>
      </c>
      <c r="X49" s="32">
        <v>1</v>
      </c>
      <c r="Y49" s="32">
        <v>1.137</v>
      </c>
      <c r="Z49" s="34">
        <v>0.57899999999999996</v>
      </c>
    </row>
    <row r="50" spans="1:26" x14ac:dyDescent="0.35">
      <c r="A50" s="1">
        <v>98014</v>
      </c>
      <c r="B50" t="s">
        <v>497</v>
      </c>
      <c r="C50" s="100">
        <v>1.75</v>
      </c>
      <c r="D50" s="100">
        <v>1</v>
      </c>
      <c r="E50" s="100">
        <v>0.11</v>
      </c>
      <c r="F50" s="100">
        <v>2.86</v>
      </c>
      <c r="G50" s="66">
        <f t="shared" si="2"/>
        <v>95.526573999999997</v>
      </c>
      <c r="H50" s="65">
        <f t="shared" si="3"/>
        <v>1.75</v>
      </c>
      <c r="I50" s="65">
        <f t="shared" si="4"/>
        <v>0.88500000000000001</v>
      </c>
      <c r="J50" s="65">
        <f t="shared" si="5"/>
        <v>0.10538</v>
      </c>
      <c r="K50" s="65">
        <f t="shared" si="6"/>
        <v>2.7403799999999996</v>
      </c>
      <c r="L50" s="65">
        <f t="shared" si="7"/>
        <v>91.531158341999983</v>
      </c>
      <c r="M50" s="63">
        <f t="shared" si="9"/>
        <v>151.02641126429995</v>
      </c>
      <c r="N50" s="64">
        <f t="shared" si="8"/>
        <v>151</v>
      </c>
      <c r="R50" t="str">
        <f t="shared" si="0"/>
        <v>ID-IDAHO</v>
      </c>
      <c r="S50" s="52" t="s">
        <v>300</v>
      </c>
      <c r="T50" s="51" t="s">
        <v>301</v>
      </c>
      <c r="U50" s="51" t="s">
        <v>271</v>
      </c>
      <c r="V50" s="49" t="s">
        <v>302</v>
      </c>
      <c r="W50" s="46">
        <v>0.98</v>
      </c>
      <c r="X50" s="32">
        <v>1</v>
      </c>
      <c r="Y50" s="32">
        <v>0.92</v>
      </c>
      <c r="Z50" s="34">
        <v>0.47299999999999998</v>
      </c>
    </row>
    <row r="51" spans="1:26" x14ac:dyDescent="0.35">
      <c r="A51" s="1">
        <v>98015</v>
      </c>
      <c r="B51" t="s">
        <v>498</v>
      </c>
      <c r="C51" s="100">
        <v>2.6</v>
      </c>
      <c r="D51" s="100">
        <v>1.4</v>
      </c>
      <c r="E51" s="100">
        <v>0.16</v>
      </c>
      <c r="F51" s="100">
        <v>4.16</v>
      </c>
      <c r="G51" s="66">
        <f t="shared" si="2"/>
        <v>138.947744</v>
      </c>
      <c r="H51" s="65">
        <f t="shared" si="3"/>
        <v>2.6</v>
      </c>
      <c r="I51" s="65">
        <f t="shared" si="4"/>
        <v>1.2389999999999999</v>
      </c>
      <c r="J51" s="65">
        <f t="shared" si="5"/>
        <v>0.15328</v>
      </c>
      <c r="K51" s="65">
        <f t="shared" si="6"/>
        <v>3.9922800000000001</v>
      </c>
      <c r="L51" s="65">
        <f t="shared" si="7"/>
        <v>133.34574505200001</v>
      </c>
      <c r="M51" s="63">
        <f t="shared" si="9"/>
        <v>220.02047933580002</v>
      </c>
      <c r="N51" s="64">
        <f t="shared" si="8"/>
        <v>220</v>
      </c>
      <c r="S51" s="52"/>
      <c r="T51" s="51"/>
      <c r="U51" s="51"/>
      <c r="V51" s="49"/>
      <c r="W51" s="46"/>
      <c r="X51" s="32"/>
      <c r="Y51" s="32"/>
      <c r="Z51" s="34"/>
    </row>
    <row r="52" spans="1:26" x14ac:dyDescent="0.35">
      <c r="A52" s="1">
        <v>98016</v>
      </c>
      <c r="B52" t="s">
        <v>467</v>
      </c>
      <c r="C52" s="100">
        <v>0.3</v>
      </c>
      <c r="D52" s="100">
        <v>0.2</v>
      </c>
      <c r="E52" s="100">
        <v>0.02</v>
      </c>
      <c r="F52" s="100">
        <v>0.52</v>
      </c>
      <c r="G52" s="66">
        <f t="shared" si="2"/>
        <v>17.368468</v>
      </c>
      <c r="H52" s="65">
        <f t="shared" si="3"/>
        <v>0.3</v>
      </c>
      <c r="I52" s="65">
        <f t="shared" si="4"/>
        <v>0.17700000000000002</v>
      </c>
      <c r="J52" s="65">
        <f t="shared" si="5"/>
        <v>1.916E-2</v>
      </c>
      <c r="K52" s="65">
        <f t="shared" si="6"/>
        <v>0.49615999999999999</v>
      </c>
      <c r="L52" s="65">
        <f t="shared" si="7"/>
        <v>16.572190543999998</v>
      </c>
      <c r="M52" s="63">
        <f t="shared" si="9"/>
        <v>27.344114397599995</v>
      </c>
      <c r="N52" s="64">
        <f t="shared" si="8"/>
        <v>27</v>
      </c>
      <c r="S52" s="52"/>
      <c r="T52" s="51"/>
      <c r="U52" s="51"/>
      <c r="V52" s="49"/>
      <c r="W52" s="46"/>
      <c r="X52" s="32"/>
      <c r="Y52" s="32"/>
      <c r="Z52" s="34"/>
    </row>
    <row r="53" spans="1:26" x14ac:dyDescent="0.35">
      <c r="A53" s="71">
        <v>99050</v>
      </c>
      <c r="B53" s="72" t="s">
        <v>609</v>
      </c>
      <c r="C53" s="101">
        <v>0</v>
      </c>
      <c r="D53" s="101">
        <v>0</v>
      </c>
      <c r="E53" s="101">
        <v>0</v>
      </c>
      <c r="F53" s="101">
        <v>0</v>
      </c>
      <c r="G53" s="73">
        <f t="shared" si="2"/>
        <v>0</v>
      </c>
      <c r="H53" s="74">
        <f t="shared" ref="H53" si="10">C53*$J$6</f>
        <v>0</v>
      </c>
      <c r="I53" s="74">
        <f t="shared" ref="I53" si="11">D53*$K$6</f>
        <v>0</v>
      </c>
      <c r="J53" s="74">
        <f t="shared" ref="J53" si="12">E53*$L$6</f>
        <v>0</v>
      </c>
      <c r="K53" s="74">
        <f t="shared" ref="K53" si="13">SUM(H53:J53)</f>
        <v>0</v>
      </c>
      <c r="L53" s="74">
        <f t="shared" si="7"/>
        <v>0</v>
      </c>
      <c r="M53" s="70">
        <f t="shared" si="9"/>
        <v>0</v>
      </c>
      <c r="N53" s="75">
        <f t="shared" si="8"/>
        <v>0</v>
      </c>
      <c r="R53" t="str">
        <f t="shared" si="0"/>
        <v>IL-CHICAGO</v>
      </c>
      <c r="S53" s="52" t="s">
        <v>304</v>
      </c>
      <c r="T53" s="51" t="s">
        <v>305</v>
      </c>
      <c r="U53" s="51" t="s">
        <v>571</v>
      </c>
      <c r="V53" s="49" t="s">
        <v>306</v>
      </c>
      <c r="W53" s="46">
        <v>1.0069999999999999</v>
      </c>
      <c r="X53" s="32">
        <v>1.0069999999999999</v>
      </c>
      <c r="Y53" s="32">
        <v>1.0049999999999999</v>
      </c>
      <c r="Z53" s="34">
        <v>2.2949999999999999</v>
      </c>
    </row>
    <row r="54" spans="1:26" x14ac:dyDescent="0.35">
      <c r="A54" s="71">
        <v>99051</v>
      </c>
      <c r="B54" s="76" t="s">
        <v>425</v>
      </c>
      <c r="C54" s="101">
        <v>0</v>
      </c>
      <c r="D54" s="101">
        <v>0</v>
      </c>
      <c r="E54" s="101">
        <v>0</v>
      </c>
      <c r="F54" s="101">
        <v>0</v>
      </c>
      <c r="G54" s="73">
        <f t="shared" si="2"/>
        <v>0</v>
      </c>
      <c r="H54" s="74">
        <f t="shared" si="3"/>
        <v>0</v>
      </c>
      <c r="I54" s="74">
        <f t="shared" si="4"/>
        <v>0</v>
      </c>
      <c r="J54" s="74">
        <f t="shared" si="5"/>
        <v>0</v>
      </c>
      <c r="K54" s="74">
        <f t="shared" si="6"/>
        <v>0</v>
      </c>
      <c r="L54" s="74">
        <f t="shared" si="7"/>
        <v>0</v>
      </c>
      <c r="M54" s="70">
        <f t="shared" si="9"/>
        <v>0</v>
      </c>
      <c r="N54" s="75">
        <f t="shared" si="8"/>
        <v>0</v>
      </c>
      <c r="R54" t="str">
        <f t="shared" si="0"/>
        <v>IL-EAST ST. LOUIS</v>
      </c>
      <c r="S54" s="52" t="s">
        <v>304</v>
      </c>
      <c r="T54" s="51" t="s">
        <v>305</v>
      </c>
      <c r="U54" s="51" t="s">
        <v>572</v>
      </c>
      <c r="V54" s="49" t="s">
        <v>307</v>
      </c>
      <c r="W54" s="46">
        <v>0.98799999999999999</v>
      </c>
      <c r="X54" s="32">
        <v>1</v>
      </c>
      <c r="Y54" s="32">
        <v>0.92</v>
      </c>
      <c r="Z54" s="34">
        <v>2.0139999999999998</v>
      </c>
    </row>
    <row r="55" spans="1:26" x14ac:dyDescent="0.35">
      <c r="A55" s="1">
        <v>99173</v>
      </c>
      <c r="B55" t="s">
        <v>499</v>
      </c>
      <c r="C55" s="100">
        <v>0</v>
      </c>
      <c r="D55" s="100">
        <v>0.09</v>
      </c>
      <c r="E55" s="100">
        <v>0.01</v>
      </c>
      <c r="F55" s="100">
        <v>9.9999999999999992E-2</v>
      </c>
      <c r="G55" s="66">
        <f t="shared" si="2"/>
        <v>3.3400899999999996</v>
      </c>
      <c r="H55" s="65">
        <f t="shared" si="3"/>
        <v>0</v>
      </c>
      <c r="I55" s="65">
        <f t="shared" si="4"/>
        <v>7.9649999999999999E-2</v>
      </c>
      <c r="J55" s="65">
        <f t="shared" si="5"/>
        <v>9.58E-3</v>
      </c>
      <c r="K55" s="65">
        <f t="shared" si="6"/>
        <v>8.9230000000000004E-2</v>
      </c>
      <c r="L55" s="65">
        <f t="shared" si="7"/>
        <v>2.980362307</v>
      </c>
      <c r="M55" s="63">
        <f t="shared" si="9"/>
        <v>4.9175978065499999</v>
      </c>
      <c r="N55" s="64">
        <f t="shared" si="8"/>
        <v>5</v>
      </c>
      <c r="R55" t="str">
        <f t="shared" si="0"/>
        <v>IL-SUBURBAN CHICAGO</v>
      </c>
      <c r="S55" s="52" t="s">
        <v>304</v>
      </c>
      <c r="T55" s="51" t="s">
        <v>305</v>
      </c>
      <c r="U55" s="51" t="s">
        <v>573</v>
      </c>
      <c r="V55" s="49" t="s">
        <v>308</v>
      </c>
      <c r="W55" s="46">
        <v>1.0069999999999999</v>
      </c>
      <c r="X55" s="32">
        <v>1.0069999999999999</v>
      </c>
      <c r="Y55" s="32">
        <v>1.0269999999999999</v>
      </c>
      <c r="Z55" s="34">
        <v>1.772</v>
      </c>
    </row>
    <row r="56" spans="1:26" x14ac:dyDescent="0.35">
      <c r="A56" s="1">
        <v>99174</v>
      </c>
      <c r="B56" t="s">
        <v>500</v>
      </c>
      <c r="C56" s="100">
        <v>0</v>
      </c>
      <c r="D56" s="100">
        <v>0.19</v>
      </c>
      <c r="E56" s="100">
        <v>0.01</v>
      </c>
      <c r="F56" s="100">
        <v>0.2</v>
      </c>
      <c r="G56" s="66">
        <f t="shared" si="2"/>
        <v>6.68018</v>
      </c>
      <c r="H56" s="65">
        <f t="shared" si="3"/>
        <v>0</v>
      </c>
      <c r="I56" s="65">
        <f t="shared" si="4"/>
        <v>0.16814999999999999</v>
      </c>
      <c r="J56" s="65">
        <f t="shared" si="5"/>
        <v>9.58E-3</v>
      </c>
      <c r="K56" s="65">
        <f t="shared" si="6"/>
        <v>0.17773</v>
      </c>
      <c r="L56" s="65">
        <f t="shared" si="7"/>
        <v>5.9363419569999998</v>
      </c>
      <c r="M56" s="63">
        <f t="shared" si="9"/>
        <v>9.7949642290499987</v>
      </c>
      <c r="N56" s="64">
        <f t="shared" si="8"/>
        <v>10</v>
      </c>
      <c r="R56" t="str">
        <f t="shared" si="0"/>
        <v>IL-REST OF ILLINOIS</v>
      </c>
      <c r="S56" s="52" t="s">
        <v>304</v>
      </c>
      <c r="T56" s="51" t="s">
        <v>305</v>
      </c>
      <c r="U56" s="51" t="s">
        <v>568</v>
      </c>
      <c r="V56" s="49" t="s">
        <v>309</v>
      </c>
      <c r="W56" s="46">
        <v>0.98799999999999999</v>
      </c>
      <c r="X56" s="32">
        <v>1</v>
      </c>
      <c r="Y56" s="32">
        <v>0.91300000000000003</v>
      </c>
      <c r="Z56" s="34">
        <v>1.5629999999999999</v>
      </c>
    </row>
    <row r="57" spans="1:26" x14ac:dyDescent="0.35">
      <c r="A57" s="1">
        <v>99177</v>
      </c>
      <c r="B57" t="s">
        <v>500</v>
      </c>
      <c r="C57" s="100">
        <v>0</v>
      </c>
      <c r="D57" s="100">
        <v>0.15</v>
      </c>
      <c r="E57" s="100">
        <v>0.01</v>
      </c>
      <c r="F57" s="100">
        <v>0.16</v>
      </c>
      <c r="G57" s="66">
        <f t="shared" si="2"/>
        <v>5.344144</v>
      </c>
      <c r="H57" s="65">
        <f t="shared" si="3"/>
        <v>0</v>
      </c>
      <c r="I57" s="65">
        <f t="shared" si="4"/>
        <v>0.13275000000000001</v>
      </c>
      <c r="J57" s="65">
        <f t="shared" si="5"/>
        <v>9.58E-3</v>
      </c>
      <c r="K57" s="65">
        <f t="shared" si="6"/>
        <v>0.14233000000000001</v>
      </c>
      <c r="L57" s="65">
        <f t="shared" si="7"/>
        <v>4.7539500970000006</v>
      </c>
      <c r="M57" s="63">
        <f t="shared" si="9"/>
        <v>7.8440176600500005</v>
      </c>
      <c r="N57" s="64">
        <f t="shared" si="8"/>
        <v>8</v>
      </c>
      <c r="R57" t="str">
        <f t="shared" si="0"/>
        <v>IN-INDIANA</v>
      </c>
      <c r="S57" s="52" t="s">
        <v>310</v>
      </c>
      <c r="T57" s="51" t="s">
        <v>311</v>
      </c>
      <c r="U57" s="51" t="s">
        <v>271</v>
      </c>
      <c r="V57" s="49" t="s">
        <v>312</v>
      </c>
      <c r="W57" s="46">
        <v>0.98799999999999999</v>
      </c>
      <c r="X57" s="32">
        <v>1</v>
      </c>
      <c r="Y57" s="32">
        <v>0.92700000000000005</v>
      </c>
      <c r="Z57" s="34">
        <v>0.48599999999999999</v>
      </c>
    </row>
    <row r="58" spans="1:26" x14ac:dyDescent="0.35">
      <c r="A58" s="1">
        <v>99188</v>
      </c>
      <c r="B58" t="s">
        <v>501</v>
      </c>
      <c r="C58" s="100">
        <v>0.2</v>
      </c>
      <c r="D58" s="100">
        <v>0.15</v>
      </c>
      <c r="E58" s="100">
        <v>0.01</v>
      </c>
      <c r="F58" s="100">
        <v>0.36</v>
      </c>
      <c r="G58" s="66">
        <f t="shared" si="2"/>
        <v>12.024324</v>
      </c>
      <c r="H58" s="65">
        <f t="shared" si="3"/>
        <v>0.2</v>
      </c>
      <c r="I58" s="65">
        <f t="shared" si="4"/>
        <v>0.13275000000000001</v>
      </c>
      <c r="J58" s="65">
        <f t="shared" si="5"/>
        <v>9.58E-3</v>
      </c>
      <c r="K58" s="65">
        <f t="shared" si="6"/>
        <v>0.34232999999999997</v>
      </c>
      <c r="L58" s="65">
        <f t="shared" si="7"/>
        <v>11.434130096999999</v>
      </c>
      <c r="M58" s="63">
        <f t="shared" si="9"/>
        <v>18.866314660049998</v>
      </c>
      <c r="N58" s="64">
        <f t="shared" si="8"/>
        <v>19</v>
      </c>
      <c r="R58" t="str">
        <f t="shared" si="0"/>
        <v>IA-IOWA</v>
      </c>
      <c r="S58" s="52" t="s">
        <v>313</v>
      </c>
      <c r="T58" s="51" t="s">
        <v>314</v>
      </c>
      <c r="U58" s="51" t="s">
        <v>271</v>
      </c>
      <c r="V58" s="49" t="s">
        <v>315</v>
      </c>
      <c r="W58" s="46">
        <v>0.98399999999999999</v>
      </c>
      <c r="X58" s="32">
        <v>1</v>
      </c>
      <c r="Y58" s="32">
        <v>0.91500000000000004</v>
      </c>
      <c r="Z58" s="34">
        <v>0.39700000000000002</v>
      </c>
    </row>
    <row r="59" spans="1:26" x14ac:dyDescent="0.35">
      <c r="A59" s="1">
        <v>99202</v>
      </c>
      <c r="B59" t="s">
        <v>468</v>
      </c>
      <c r="C59" s="100">
        <v>0.93</v>
      </c>
      <c r="D59" s="100">
        <v>1.25</v>
      </c>
      <c r="E59" s="100">
        <v>7.0000000000000007E-2</v>
      </c>
      <c r="F59" s="100">
        <v>2.25</v>
      </c>
      <c r="G59" s="66">
        <f t="shared" si="2"/>
        <v>75.152024999999995</v>
      </c>
      <c r="H59" s="65">
        <f t="shared" si="3"/>
        <v>0.93</v>
      </c>
      <c r="I59" s="65">
        <f t="shared" si="4"/>
        <v>1.10625</v>
      </c>
      <c r="J59" s="65">
        <f t="shared" si="5"/>
        <v>6.7060000000000008E-2</v>
      </c>
      <c r="K59" s="65">
        <f t="shared" si="6"/>
        <v>2.10331</v>
      </c>
      <c r="L59" s="65">
        <f t="shared" si="7"/>
        <v>70.252446978999998</v>
      </c>
      <c r="M59" s="63">
        <f t="shared" si="9"/>
        <v>115.91653751534999</v>
      </c>
      <c r="N59" s="64">
        <f t="shared" si="8"/>
        <v>116</v>
      </c>
      <c r="R59" t="str">
        <f t="shared" si="0"/>
        <v>KS-KANSAS</v>
      </c>
      <c r="S59" s="52" t="s">
        <v>316</v>
      </c>
      <c r="T59" s="51" t="s">
        <v>317</v>
      </c>
      <c r="U59" s="51" t="s">
        <v>271</v>
      </c>
      <c r="V59" s="49" t="s">
        <v>318</v>
      </c>
      <c r="W59" s="46">
        <v>0.98399999999999999</v>
      </c>
      <c r="X59" s="32">
        <v>1</v>
      </c>
      <c r="Y59" s="32">
        <v>0.90400000000000003</v>
      </c>
      <c r="Z59" s="34">
        <v>0.504</v>
      </c>
    </row>
    <row r="60" spans="1:26" x14ac:dyDescent="0.35">
      <c r="A60" s="1">
        <v>99203</v>
      </c>
      <c r="B60" t="s">
        <v>469</v>
      </c>
      <c r="C60" s="100">
        <v>1.6</v>
      </c>
      <c r="D60" s="100">
        <v>1.76</v>
      </c>
      <c r="E60" s="100">
        <v>0.16</v>
      </c>
      <c r="F60" s="100">
        <v>3.5200000000000005</v>
      </c>
      <c r="G60" s="66">
        <f t="shared" si="2"/>
        <v>117.57116800000001</v>
      </c>
      <c r="H60" s="65">
        <f t="shared" si="3"/>
        <v>1.6</v>
      </c>
      <c r="I60" s="65">
        <f t="shared" si="4"/>
        <v>1.5576000000000001</v>
      </c>
      <c r="J60" s="65">
        <f t="shared" si="5"/>
        <v>0.15328</v>
      </c>
      <c r="K60" s="65">
        <f t="shared" si="6"/>
        <v>3.3108800000000005</v>
      </c>
      <c r="L60" s="65">
        <f t="shared" si="7"/>
        <v>110.58637179200002</v>
      </c>
      <c r="M60" s="63">
        <f t="shared" si="9"/>
        <v>182.46751345680002</v>
      </c>
      <c r="N60" s="64">
        <f t="shared" si="8"/>
        <v>182</v>
      </c>
      <c r="R60" t="str">
        <f t="shared" si="0"/>
        <v>KY-KENTUCKY</v>
      </c>
      <c r="S60" s="52" t="s">
        <v>574</v>
      </c>
      <c r="T60" s="51" t="s">
        <v>319</v>
      </c>
      <c r="U60" s="51" t="s">
        <v>271</v>
      </c>
      <c r="V60" s="49" t="s">
        <v>320</v>
      </c>
      <c r="W60" s="46">
        <v>0.98099999999999998</v>
      </c>
      <c r="X60" s="32">
        <v>1</v>
      </c>
      <c r="Y60" s="32">
        <v>0.88900000000000001</v>
      </c>
      <c r="Z60" s="34">
        <v>0.91500000000000004</v>
      </c>
    </row>
    <row r="61" spans="1:26" x14ac:dyDescent="0.35">
      <c r="A61" s="1">
        <v>99204</v>
      </c>
      <c r="B61" t="s">
        <v>470</v>
      </c>
      <c r="C61" s="100">
        <v>2.6</v>
      </c>
      <c r="D61" s="100">
        <v>2.4700000000000002</v>
      </c>
      <c r="E61" s="100">
        <v>0.24</v>
      </c>
      <c r="F61" s="100">
        <v>5.3100000000000005</v>
      </c>
      <c r="G61" s="66">
        <f t="shared" si="2"/>
        <v>177.35877900000003</v>
      </c>
      <c r="H61" s="65">
        <f t="shared" si="3"/>
        <v>2.6</v>
      </c>
      <c r="I61" s="65">
        <f t="shared" si="4"/>
        <v>2.1859500000000001</v>
      </c>
      <c r="J61" s="65">
        <f t="shared" si="5"/>
        <v>0.22991999999999999</v>
      </c>
      <c r="K61" s="65">
        <f t="shared" si="6"/>
        <v>5.0158699999999996</v>
      </c>
      <c r="L61" s="65">
        <f t="shared" si="7"/>
        <v>167.53457228299999</v>
      </c>
      <c r="M61" s="63">
        <f t="shared" si="9"/>
        <v>276.43204426694996</v>
      </c>
      <c r="N61" s="64">
        <f t="shared" si="8"/>
        <v>276</v>
      </c>
      <c r="R61" t="str">
        <f t="shared" si="0"/>
        <v>LA-NEW ORLEANS</v>
      </c>
      <c r="S61" s="52" t="s">
        <v>321</v>
      </c>
      <c r="T61" s="51" t="s">
        <v>322</v>
      </c>
      <c r="U61" s="51" t="s">
        <v>297</v>
      </c>
      <c r="V61" s="49" t="s">
        <v>323</v>
      </c>
      <c r="W61" s="46">
        <v>0.98899999999999999</v>
      </c>
      <c r="X61" s="32">
        <v>1</v>
      </c>
      <c r="Y61" s="32">
        <v>0.94099999999999995</v>
      </c>
      <c r="Z61" s="34">
        <v>1.1359999999999999</v>
      </c>
    </row>
    <row r="62" spans="1:26" x14ac:dyDescent="0.35">
      <c r="A62" s="1">
        <v>99205</v>
      </c>
      <c r="B62" t="s">
        <v>471</v>
      </c>
      <c r="C62" s="100">
        <v>3.5</v>
      </c>
      <c r="D62" s="100">
        <v>3.23</v>
      </c>
      <c r="E62" s="100">
        <v>0.36</v>
      </c>
      <c r="F62" s="100">
        <v>7.0900000000000007</v>
      </c>
      <c r="G62" s="66">
        <f t="shared" si="2"/>
        <v>236.81238100000002</v>
      </c>
      <c r="H62" s="65">
        <f t="shared" si="3"/>
        <v>3.5</v>
      </c>
      <c r="I62" s="65">
        <f t="shared" si="4"/>
        <v>2.8585500000000001</v>
      </c>
      <c r="J62" s="65">
        <f t="shared" si="5"/>
        <v>0.34487999999999996</v>
      </c>
      <c r="K62" s="65">
        <f t="shared" si="6"/>
        <v>6.70343</v>
      </c>
      <c r="L62" s="65">
        <f t="shared" si="7"/>
        <v>223.900595087</v>
      </c>
      <c r="M62" s="63">
        <f t="shared" si="9"/>
        <v>369.43598189354998</v>
      </c>
      <c r="N62" s="64">
        <f t="shared" si="8"/>
        <v>369</v>
      </c>
      <c r="R62" t="str">
        <f t="shared" si="0"/>
        <v>LA-REST OF LOUISIANA</v>
      </c>
      <c r="S62" s="52" t="s">
        <v>321</v>
      </c>
      <c r="T62" s="51" t="s">
        <v>322</v>
      </c>
      <c r="U62" s="51" t="s">
        <v>568</v>
      </c>
      <c r="V62" s="49" t="s">
        <v>324</v>
      </c>
      <c r="W62" s="46">
        <v>0.98499999999999999</v>
      </c>
      <c r="X62" s="32">
        <v>1</v>
      </c>
      <c r="Y62" s="32">
        <v>0.88500000000000001</v>
      </c>
      <c r="Z62" s="34">
        <v>0.95799999999999996</v>
      </c>
    </row>
    <row r="63" spans="1:26" x14ac:dyDescent="0.35">
      <c r="A63" s="1">
        <v>99211</v>
      </c>
      <c r="B63" t="s">
        <v>445</v>
      </c>
      <c r="C63" s="100">
        <v>0.18</v>
      </c>
      <c r="D63" s="100">
        <v>0.54</v>
      </c>
      <c r="E63" s="100">
        <v>0.01</v>
      </c>
      <c r="F63" s="100">
        <v>0.73</v>
      </c>
      <c r="G63" s="66">
        <f t="shared" si="2"/>
        <v>24.382656999999998</v>
      </c>
      <c r="H63" s="65">
        <f t="shared" si="3"/>
        <v>0.18</v>
      </c>
      <c r="I63" s="65">
        <f t="shared" si="4"/>
        <v>0.47790000000000005</v>
      </c>
      <c r="J63" s="65">
        <f t="shared" si="5"/>
        <v>9.58E-3</v>
      </c>
      <c r="K63" s="65">
        <f t="shared" si="6"/>
        <v>0.66748000000000007</v>
      </c>
      <c r="L63" s="65">
        <f t="shared" si="7"/>
        <v>22.294432732000004</v>
      </c>
      <c r="M63" s="63">
        <f t="shared" si="9"/>
        <v>36.785814007800006</v>
      </c>
      <c r="N63" s="64">
        <f t="shared" si="8"/>
        <v>37</v>
      </c>
      <c r="R63" t="str">
        <f t="shared" si="0"/>
        <v>ME-SOUTHERN MAINE</v>
      </c>
      <c r="S63" s="52" t="s">
        <v>575</v>
      </c>
      <c r="T63" s="51" t="s">
        <v>325</v>
      </c>
      <c r="U63" s="51" t="s">
        <v>326</v>
      </c>
      <c r="V63" s="49" t="s">
        <v>327</v>
      </c>
      <c r="W63" s="46">
        <v>0.99</v>
      </c>
      <c r="X63" s="32">
        <v>1</v>
      </c>
      <c r="Y63" s="32">
        <v>0.99099999999999999</v>
      </c>
      <c r="Z63" s="34">
        <v>0.63100000000000001</v>
      </c>
    </row>
    <row r="64" spans="1:26" x14ac:dyDescent="0.35">
      <c r="A64" s="1">
        <v>99212</v>
      </c>
      <c r="B64" t="s">
        <v>472</v>
      </c>
      <c r="C64" s="100">
        <v>0.7</v>
      </c>
      <c r="D64" s="100">
        <v>1.02</v>
      </c>
      <c r="E64" s="100">
        <v>0.06</v>
      </c>
      <c r="F64" s="100">
        <v>1.78</v>
      </c>
      <c r="G64" s="66">
        <f t="shared" si="2"/>
        <v>59.453602000000004</v>
      </c>
      <c r="H64" s="65">
        <f t="shared" si="3"/>
        <v>0.7</v>
      </c>
      <c r="I64" s="65">
        <f t="shared" si="4"/>
        <v>0.90270000000000006</v>
      </c>
      <c r="J64" s="65">
        <f t="shared" si="5"/>
        <v>5.7479999999999996E-2</v>
      </c>
      <c r="K64" s="65">
        <f t="shared" si="6"/>
        <v>1.66018</v>
      </c>
      <c r="L64" s="65">
        <f t="shared" si="7"/>
        <v>55.451506162000001</v>
      </c>
      <c r="M64" s="63">
        <f t="shared" si="9"/>
        <v>91.494985167300001</v>
      </c>
      <c r="N64" s="64">
        <f t="shared" si="8"/>
        <v>91</v>
      </c>
      <c r="R64" t="str">
        <f t="shared" si="0"/>
        <v>ME-REST OF MAINE</v>
      </c>
      <c r="S64" s="52" t="s">
        <v>575</v>
      </c>
      <c r="T64" s="51" t="s">
        <v>325</v>
      </c>
      <c r="U64" s="51" t="s">
        <v>568</v>
      </c>
      <c r="V64" s="49" t="s">
        <v>328</v>
      </c>
      <c r="W64" s="46">
        <v>0.98399999999999999</v>
      </c>
      <c r="X64" s="32">
        <v>1</v>
      </c>
      <c r="Y64" s="32">
        <v>0.92</v>
      </c>
      <c r="Z64" s="34">
        <v>0.622</v>
      </c>
    </row>
    <row r="65" spans="1:26" x14ac:dyDescent="0.35">
      <c r="A65" s="1">
        <v>99213</v>
      </c>
      <c r="B65" t="s">
        <v>473</v>
      </c>
      <c r="C65" s="100">
        <v>1.3</v>
      </c>
      <c r="D65" s="100">
        <v>1.46</v>
      </c>
      <c r="E65" s="100">
        <v>0.09</v>
      </c>
      <c r="F65" s="100">
        <v>2.8499999999999996</v>
      </c>
      <c r="G65" s="66">
        <f t="shared" si="2"/>
        <v>95.192564999999988</v>
      </c>
      <c r="H65" s="65">
        <f t="shared" si="3"/>
        <v>1.3</v>
      </c>
      <c r="I65" s="65">
        <f t="shared" si="4"/>
        <v>1.2921</v>
      </c>
      <c r="J65" s="65">
        <f t="shared" si="5"/>
        <v>8.6219999999999991E-2</v>
      </c>
      <c r="K65" s="65">
        <f t="shared" si="6"/>
        <v>2.6783200000000003</v>
      </c>
      <c r="L65" s="65">
        <f t="shared" si="7"/>
        <v>89.458298488000011</v>
      </c>
      <c r="M65" s="63">
        <f t="shared" si="9"/>
        <v>147.6061925052</v>
      </c>
      <c r="N65" s="64">
        <f t="shared" si="8"/>
        <v>148</v>
      </c>
      <c r="R65" t="str">
        <f t="shared" si="0"/>
        <v>MD-BALTIMORE/SURR. CNTYS</v>
      </c>
      <c r="S65" s="52" t="s">
        <v>576</v>
      </c>
      <c r="T65" s="51" t="s">
        <v>329</v>
      </c>
      <c r="U65" s="51" t="s">
        <v>297</v>
      </c>
      <c r="V65" s="49" t="s">
        <v>330</v>
      </c>
      <c r="W65" s="46">
        <v>1.016</v>
      </c>
      <c r="X65" s="32">
        <v>1.016</v>
      </c>
      <c r="Y65" s="32">
        <v>1.073</v>
      </c>
      <c r="Z65" s="34">
        <v>1.2370000000000001</v>
      </c>
    </row>
    <row r="66" spans="1:26" x14ac:dyDescent="0.35">
      <c r="A66" s="1">
        <v>99214</v>
      </c>
      <c r="B66" t="s">
        <v>474</v>
      </c>
      <c r="C66" s="100">
        <v>1.92</v>
      </c>
      <c r="D66" s="100">
        <v>2</v>
      </c>
      <c r="E66" s="100">
        <v>0.14000000000000001</v>
      </c>
      <c r="F66" s="100">
        <v>4.0599999999999996</v>
      </c>
      <c r="G66" s="66">
        <f t="shared" si="2"/>
        <v>135.607654</v>
      </c>
      <c r="H66" s="65">
        <f t="shared" si="3"/>
        <v>1.92</v>
      </c>
      <c r="I66" s="65">
        <f t="shared" si="4"/>
        <v>1.77</v>
      </c>
      <c r="J66" s="65">
        <f t="shared" si="5"/>
        <v>0.13412000000000002</v>
      </c>
      <c r="K66" s="65">
        <f t="shared" si="6"/>
        <v>3.8241199999999997</v>
      </c>
      <c r="L66" s="65">
        <f t="shared" si="7"/>
        <v>127.72904970799999</v>
      </c>
      <c r="M66" s="63">
        <f t="shared" si="9"/>
        <v>210.75293201819997</v>
      </c>
      <c r="N66" s="64">
        <f t="shared" si="8"/>
        <v>211</v>
      </c>
      <c r="R66" t="str">
        <f t="shared" si="0"/>
        <v>MD-REST OF MARYLAND</v>
      </c>
      <c r="S66" s="52" t="s">
        <v>576</v>
      </c>
      <c r="T66" s="51" t="s">
        <v>329</v>
      </c>
      <c r="U66" s="51" t="s">
        <v>568</v>
      </c>
      <c r="V66" s="49" t="s">
        <v>331</v>
      </c>
      <c r="W66" s="46">
        <v>1.01</v>
      </c>
      <c r="X66" s="32">
        <v>1.01</v>
      </c>
      <c r="Y66" s="32">
        <v>1.012</v>
      </c>
      <c r="Z66" s="34">
        <v>0.91800000000000004</v>
      </c>
    </row>
    <row r="67" spans="1:26" x14ac:dyDescent="0.35">
      <c r="A67" s="1">
        <v>99215</v>
      </c>
      <c r="B67" t="s">
        <v>475</v>
      </c>
      <c r="C67" s="100">
        <v>2.8</v>
      </c>
      <c r="D67" s="100">
        <v>2.75</v>
      </c>
      <c r="E67" s="100">
        <v>0.21</v>
      </c>
      <c r="F67" s="100">
        <v>5.76</v>
      </c>
      <c r="G67" s="66">
        <f t="shared" si="2"/>
        <v>192.389184</v>
      </c>
      <c r="H67" s="65">
        <f t="shared" si="3"/>
        <v>2.8</v>
      </c>
      <c r="I67" s="65">
        <f t="shared" si="4"/>
        <v>2.4337499999999999</v>
      </c>
      <c r="J67" s="65">
        <f t="shared" si="5"/>
        <v>0.20118</v>
      </c>
      <c r="K67" s="65">
        <f t="shared" si="6"/>
        <v>5.4349299999999996</v>
      </c>
      <c r="L67" s="65">
        <f t="shared" si="7"/>
        <v>181.53155343699999</v>
      </c>
      <c r="M67" s="63">
        <f t="shared" si="9"/>
        <v>299.52706317104997</v>
      </c>
      <c r="N67" s="64">
        <f t="shared" si="8"/>
        <v>300</v>
      </c>
      <c r="R67" t="str">
        <f t="shared" si="0"/>
        <v>MA-METROPOLITAN BOSTON</v>
      </c>
      <c r="S67" s="52" t="s">
        <v>577</v>
      </c>
      <c r="T67" s="51" t="s">
        <v>332</v>
      </c>
      <c r="U67" s="51" t="s">
        <v>297</v>
      </c>
      <c r="V67" s="49" t="s">
        <v>333</v>
      </c>
      <c r="W67" s="46">
        <v>1.0409999999999999</v>
      </c>
      <c r="X67" s="32">
        <v>1.0409999999999999</v>
      </c>
      <c r="Y67" s="32">
        <v>1.194</v>
      </c>
      <c r="Z67" s="34">
        <v>0.89</v>
      </c>
    </row>
    <row r="68" spans="1:26" x14ac:dyDescent="0.35">
      <c r="A68" s="1">
        <v>99238</v>
      </c>
      <c r="B68" t="s">
        <v>476</v>
      </c>
      <c r="C68" s="100">
        <v>1.5</v>
      </c>
      <c r="D68" s="100">
        <v>0.62</v>
      </c>
      <c r="E68" s="100">
        <v>0.12</v>
      </c>
      <c r="F68" s="100">
        <v>2.2400000000000002</v>
      </c>
      <c r="G68" s="66">
        <f t="shared" si="2"/>
        <v>74.818016000000014</v>
      </c>
      <c r="H68" s="65">
        <f t="shared" si="3"/>
        <v>1.5</v>
      </c>
      <c r="I68" s="65">
        <f t="shared" si="4"/>
        <v>0.54869999999999997</v>
      </c>
      <c r="J68" s="65">
        <f t="shared" si="5"/>
        <v>0.11495999999999999</v>
      </c>
      <c r="K68" s="65">
        <f t="shared" si="6"/>
        <v>2.1636600000000001</v>
      </c>
      <c r="L68" s="65">
        <f t="shared" si="7"/>
        <v>72.268191294000005</v>
      </c>
      <c r="M68" s="63">
        <f t="shared" si="9"/>
        <v>119.24251563510001</v>
      </c>
      <c r="N68" s="64">
        <f t="shared" si="8"/>
        <v>119</v>
      </c>
      <c r="R68" t="str">
        <f t="shared" si="0"/>
        <v>MA-REST OF MASSACHUSETTS</v>
      </c>
      <c r="S68" s="52" t="s">
        <v>577</v>
      </c>
      <c r="T68" s="51" t="s">
        <v>332</v>
      </c>
      <c r="U68" s="51" t="s">
        <v>568</v>
      </c>
      <c r="V68" s="49" t="s">
        <v>334</v>
      </c>
      <c r="W68" s="46">
        <v>1.016</v>
      </c>
      <c r="X68" s="32">
        <v>1.016</v>
      </c>
      <c r="Y68" s="32">
        <v>1.0529999999999999</v>
      </c>
      <c r="Z68" s="34">
        <v>0.79700000000000004</v>
      </c>
    </row>
    <row r="69" spans="1:26" x14ac:dyDescent="0.35">
      <c r="A69" s="1">
        <v>99381</v>
      </c>
      <c r="B69" t="s">
        <v>502</v>
      </c>
      <c r="C69" s="100">
        <v>1.5</v>
      </c>
      <c r="D69" s="100">
        <v>1.82</v>
      </c>
      <c r="E69" s="100">
        <v>0.08</v>
      </c>
      <c r="F69" s="100">
        <v>3.4000000000000004</v>
      </c>
      <c r="G69" s="66">
        <f t="shared" si="2"/>
        <v>113.56306000000001</v>
      </c>
      <c r="H69" s="65">
        <f t="shared" si="3"/>
        <v>1.5</v>
      </c>
      <c r="I69" s="65">
        <f t="shared" si="4"/>
        <v>1.6107</v>
      </c>
      <c r="J69" s="65">
        <f t="shared" si="5"/>
        <v>7.664E-2</v>
      </c>
      <c r="K69" s="65">
        <f t="shared" si="6"/>
        <v>3.1873399999999998</v>
      </c>
      <c r="L69" s="65">
        <f t="shared" si="7"/>
        <v>106.46002460599999</v>
      </c>
      <c r="M69" s="63">
        <f t="shared" si="9"/>
        <v>175.65904059989998</v>
      </c>
      <c r="N69" s="64">
        <f t="shared" si="8"/>
        <v>176</v>
      </c>
      <c r="R69" t="str">
        <f t="shared" si="0"/>
        <v>MI-DETROIT</v>
      </c>
      <c r="S69" s="52" t="s">
        <v>335</v>
      </c>
      <c r="T69" s="51" t="s">
        <v>336</v>
      </c>
      <c r="U69" s="51" t="s">
        <v>297</v>
      </c>
      <c r="V69" s="49" t="s">
        <v>337</v>
      </c>
      <c r="W69" s="46">
        <v>0.997</v>
      </c>
      <c r="X69" s="32">
        <v>1</v>
      </c>
      <c r="Y69" s="32">
        <v>0.96499999999999997</v>
      </c>
      <c r="Z69" s="34">
        <v>1.6859999999999999</v>
      </c>
    </row>
    <row r="70" spans="1:26" x14ac:dyDescent="0.35">
      <c r="A70" s="1">
        <v>99382</v>
      </c>
      <c r="B70" t="s">
        <v>503</v>
      </c>
      <c r="C70" s="100">
        <v>1.6</v>
      </c>
      <c r="D70" s="100">
        <v>1.86</v>
      </c>
      <c r="E70" s="100">
        <v>0.09</v>
      </c>
      <c r="F70" s="100">
        <v>3.55</v>
      </c>
      <c r="G70" s="66">
        <f t="shared" si="2"/>
        <v>118.573195</v>
      </c>
      <c r="H70" s="65">
        <f t="shared" si="3"/>
        <v>1.6</v>
      </c>
      <c r="I70" s="65">
        <f t="shared" si="4"/>
        <v>1.6461000000000001</v>
      </c>
      <c r="J70" s="65">
        <f t="shared" si="5"/>
        <v>8.6219999999999991E-2</v>
      </c>
      <c r="K70" s="65">
        <f t="shared" si="6"/>
        <v>3.3323200000000002</v>
      </c>
      <c r="L70" s="65">
        <f t="shared" si="7"/>
        <v>111.30248708800001</v>
      </c>
      <c r="M70" s="63">
        <f t="shared" si="9"/>
        <v>183.64910369520001</v>
      </c>
      <c r="N70" s="64">
        <f t="shared" si="8"/>
        <v>184</v>
      </c>
      <c r="R70" t="str">
        <f t="shared" si="0"/>
        <v>MI-REST OF MICHIGAN</v>
      </c>
      <c r="S70" s="52" t="s">
        <v>335</v>
      </c>
      <c r="T70" s="51" t="s">
        <v>336</v>
      </c>
      <c r="U70" s="51" t="s">
        <v>568</v>
      </c>
      <c r="V70" s="49" t="s">
        <v>338</v>
      </c>
      <c r="W70" s="46">
        <v>0.98599999999999999</v>
      </c>
      <c r="X70" s="32">
        <v>1</v>
      </c>
      <c r="Y70" s="32">
        <v>0.91300000000000003</v>
      </c>
      <c r="Z70" s="34">
        <v>1.129</v>
      </c>
    </row>
    <row r="71" spans="1:26" x14ac:dyDescent="0.35">
      <c r="A71" s="1">
        <v>99383</v>
      </c>
      <c r="B71" t="s">
        <v>504</v>
      </c>
      <c r="C71" s="100">
        <v>1.7</v>
      </c>
      <c r="D71" s="100">
        <v>1.9</v>
      </c>
      <c r="E71" s="100">
        <v>0.11</v>
      </c>
      <c r="F71" s="100">
        <v>3.7099999999999995</v>
      </c>
      <c r="G71" s="66">
        <f t="shared" si="2"/>
        <v>123.91733899999998</v>
      </c>
      <c r="H71" s="65">
        <f t="shared" si="3"/>
        <v>1.7</v>
      </c>
      <c r="I71" s="65">
        <f t="shared" si="4"/>
        <v>1.6815</v>
      </c>
      <c r="J71" s="65">
        <f t="shared" si="5"/>
        <v>0.10538</v>
      </c>
      <c r="K71" s="65">
        <f t="shared" si="6"/>
        <v>3.4868799999999998</v>
      </c>
      <c r="L71" s="65">
        <f t="shared" si="7"/>
        <v>116.464930192</v>
      </c>
      <c r="M71" s="63">
        <f t="shared" si="9"/>
        <v>192.16713481679997</v>
      </c>
      <c r="N71" s="64">
        <f t="shared" si="8"/>
        <v>192</v>
      </c>
      <c r="R71" t="str">
        <f t="shared" si="0"/>
        <v>MN-MINNESOTA</v>
      </c>
      <c r="S71" s="52" t="s">
        <v>339</v>
      </c>
      <c r="T71" s="51" t="s">
        <v>340</v>
      </c>
      <c r="U71" s="51" t="s">
        <v>271</v>
      </c>
      <c r="V71" s="49" t="s">
        <v>341</v>
      </c>
      <c r="W71" s="46">
        <v>1</v>
      </c>
      <c r="X71" s="32">
        <v>1</v>
      </c>
      <c r="Y71" s="32">
        <v>1.0289999999999999</v>
      </c>
      <c r="Z71" s="34">
        <v>0.29599999999999999</v>
      </c>
    </row>
    <row r="72" spans="1:26" x14ac:dyDescent="0.35">
      <c r="A72" s="1">
        <v>99384</v>
      </c>
      <c r="B72" t="s">
        <v>505</v>
      </c>
      <c r="C72" s="100">
        <v>2</v>
      </c>
      <c r="D72" s="100">
        <v>2.0299999999999998</v>
      </c>
      <c r="E72" s="100">
        <v>0.12</v>
      </c>
      <c r="F72" s="100">
        <v>4.1499999999999995</v>
      </c>
      <c r="G72" s="66">
        <f t="shared" si="2"/>
        <v>138.61373499999999</v>
      </c>
      <c r="H72" s="65">
        <f t="shared" si="3"/>
        <v>2</v>
      </c>
      <c r="I72" s="65">
        <f t="shared" si="4"/>
        <v>1.7965499999999999</v>
      </c>
      <c r="J72" s="65">
        <f t="shared" si="5"/>
        <v>0.11495999999999999</v>
      </c>
      <c r="K72" s="65">
        <f t="shared" si="6"/>
        <v>3.9115099999999998</v>
      </c>
      <c r="L72" s="65">
        <f t="shared" si="7"/>
        <v>130.64795435899998</v>
      </c>
      <c r="M72" s="63">
        <f t="shared" si="9"/>
        <v>215.56912469234996</v>
      </c>
      <c r="N72" s="64">
        <f t="shared" si="8"/>
        <v>216</v>
      </c>
      <c r="R72" t="str">
        <f t="shared" si="0"/>
        <v>MS-MISSISSIPPI</v>
      </c>
      <c r="S72" s="52" t="s">
        <v>342</v>
      </c>
      <c r="T72" s="51" t="s">
        <v>343</v>
      </c>
      <c r="U72" s="51" t="s">
        <v>271</v>
      </c>
      <c r="V72" s="49" t="s">
        <v>344</v>
      </c>
      <c r="W72" s="46">
        <v>0.97399999999999998</v>
      </c>
      <c r="X72" s="32">
        <v>1</v>
      </c>
      <c r="Y72" s="32">
        <v>0.86099999999999999</v>
      </c>
      <c r="Z72" s="34">
        <v>0.73899999999999999</v>
      </c>
    </row>
    <row r="73" spans="1:26" x14ac:dyDescent="0.35">
      <c r="A73" s="1">
        <v>99385</v>
      </c>
      <c r="B73" t="s">
        <v>506</v>
      </c>
      <c r="C73" s="100">
        <v>1.92</v>
      </c>
      <c r="D73" s="100">
        <v>2</v>
      </c>
      <c r="E73" s="100">
        <v>0.12</v>
      </c>
      <c r="F73" s="100">
        <v>4.04</v>
      </c>
      <c r="G73" s="66">
        <f t="shared" si="2"/>
        <v>134.93963600000001</v>
      </c>
      <c r="H73" s="65">
        <f t="shared" si="3"/>
        <v>1.92</v>
      </c>
      <c r="I73" s="65">
        <f t="shared" si="4"/>
        <v>1.77</v>
      </c>
      <c r="J73" s="65">
        <f t="shared" si="5"/>
        <v>0.11495999999999999</v>
      </c>
      <c r="K73" s="65">
        <f t="shared" si="6"/>
        <v>3.8049599999999999</v>
      </c>
      <c r="L73" s="65">
        <f t="shared" si="7"/>
        <v>127.089088464</v>
      </c>
      <c r="M73" s="63">
        <f t="shared" si="9"/>
        <v>209.6969959656</v>
      </c>
      <c r="N73" s="64">
        <f t="shared" si="8"/>
        <v>210</v>
      </c>
      <c r="R73" t="str">
        <f t="shared" si="0"/>
        <v>MO-METROPOLITAN KANSAS CITY</v>
      </c>
      <c r="S73" s="52" t="s">
        <v>345</v>
      </c>
      <c r="T73" s="51" t="s">
        <v>346</v>
      </c>
      <c r="U73" s="51" t="s">
        <v>347</v>
      </c>
      <c r="V73" s="49" t="s">
        <v>348</v>
      </c>
      <c r="W73" s="46">
        <v>0.98899999999999999</v>
      </c>
      <c r="X73" s="32">
        <v>1</v>
      </c>
      <c r="Y73" s="32">
        <v>0.93899999999999995</v>
      </c>
      <c r="Z73" s="34">
        <v>0.97699999999999998</v>
      </c>
    </row>
    <row r="74" spans="1:26" x14ac:dyDescent="0.35">
      <c r="A74" s="1">
        <v>99391</v>
      </c>
      <c r="B74" t="s">
        <v>507</v>
      </c>
      <c r="C74" s="100">
        <v>1.37</v>
      </c>
      <c r="D74" s="100">
        <v>1.62</v>
      </c>
      <c r="E74" s="100">
        <v>0.08</v>
      </c>
      <c r="F74" s="100">
        <v>3.0700000000000003</v>
      </c>
      <c r="G74" s="66">
        <f t="shared" si="2"/>
        <v>102.54076300000001</v>
      </c>
      <c r="H74" s="65">
        <f t="shared" si="3"/>
        <v>1.37</v>
      </c>
      <c r="I74" s="65">
        <f t="shared" si="4"/>
        <v>1.4337000000000002</v>
      </c>
      <c r="J74" s="65">
        <f t="shared" si="5"/>
        <v>7.664E-2</v>
      </c>
      <c r="K74" s="65">
        <f t="shared" si="6"/>
        <v>2.8803399999999999</v>
      </c>
      <c r="L74" s="65">
        <f t="shared" si="7"/>
        <v>96.205948305999996</v>
      </c>
      <c r="M74" s="63">
        <f t="shared" si="9"/>
        <v>158.7398147049</v>
      </c>
      <c r="N74" s="64">
        <f t="shared" si="8"/>
        <v>159</v>
      </c>
      <c r="R74" t="str">
        <f t="shared" ref="R74:R118" si="14">T74&amp;"-"&amp;V74</f>
        <v>MO-METROPOLITAN ST. LOUIS</v>
      </c>
      <c r="S74" s="52" t="s">
        <v>345</v>
      </c>
      <c r="T74" s="51" t="s">
        <v>346</v>
      </c>
      <c r="U74" s="51" t="s">
        <v>297</v>
      </c>
      <c r="V74" s="49" t="s">
        <v>349</v>
      </c>
      <c r="W74" s="46">
        <v>0.98799999999999999</v>
      </c>
      <c r="X74" s="32">
        <v>1</v>
      </c>
      <c r="Y74" s="32">
        <v>0.95199999999999996</v>
      </c>
      <c r="Z74" s="34">
        <v>1.002</v>
      </c>
    </row>
    <row r="75" spans="1:26" x14ac:dyDescent="0.35">
      <c r="A75" s="1">
        <v>99392</v>
      </c>
      <c r="B75" t="s">
        <v>508</v>
      </c>
      <c r="C75" s="100">
        <v>1.5</v>
      </c>
      <c r="D75" s="100">
        <v>1.68</v>
      </c>
      <c r="E75" s="100">
        <v>0.08</v>
      </c>
      <c r="F75" s="100">
        <v>3.26</v>
      </c>
      <c r="G75" s="66">
        <f t="shared" si="2"/>
        <v>108.886934</v>
      </c>
      <c r="H75" s="65">
        <f t="shared" si="3"/>
        <v>1.5</v>
      </c>
      <c r="I75" s="65">
        <f t="shared" si="4"/>
        <v>1.4867999999999999</v>
      </c>
      <c r="J75" s="65">
        <f t="shared" si="5"/>
        <v>7.664E-2</v>
      </c>
      <c r="K75" s="65">
        <f t="shared" si="6"/>
        <v>3.0634399999999995</v>
      </c>
      <c r="L75" s="65">
        <f t="shared" si="7"/>
        <v>102.32165309599998</v>
      </c>
      <c r="M75" s="63">
        <f t="shared" si="9"/>
        <v>168.83072760839994</v>
      </c>
      <c r="N75" s="64">
        <f t="shared" si="8"/>
        <v>169</v>
      </c>
      <c r="R75" t="str">
        <f t="shared" si="14"/>
        <v>MO-REST OF MISSOURI</v>
      </c>
      <c r="S75" s="52" t="s">
        <v>345</v>
      </c>
      <c r="T75" s="51" t="s">
        <v>346</v>
      </c>
      <c r="U75" s="51" t="s">
        <v>568</v>
      </c>
      <c r="V75" s="49" t="s">
        <v>350</v>
      </c>
      <c r="W75" s="46">
        <v>0.97599999999999998</v>
      </c>
      <c r="X75" s="32">
        <v>1</v>
      </c>
      <c r="Y75" s="32">
        <v>0.86199999999999999</v>
      </c>
      <c r="Z75" s="34">
        <v>0.97399999999999998</v>
      </c>
    </row>
    <row r="76" spans="1:26" x14ac:dyDescent="0.35">
      <c r="A76" s="1">
        <v>99393</v>
      </c>
      <c r="B76" t="s">
        <v>509</v>
      </c>
      <c r="C76" s="100">
        <v>1.5</v>
      </c>
      <c r="D76" s="100">
        <v>1.67</v>
      </c>
      <c r="E76" s="100">
        <v>0.08</v>
      </c>
      <c r="F76" s="100">
        <v>3.25</v>
      </c>
      <c r="G76" s="66">
        <f t="shared" si="2"/>
        <v>108.552925</v>
      </c>
      <c r="H76" s="65">
        <f t="shared" si="3"/>
        <v>1.5</v>
      </c>
      <c r="I76" s="65">
        <f t="shared" si="4"/>
        <v>1.4779499999999999</v>
      </c>
      <c r="J76" s="65">
        <f t="shared" si="5"/>
        <v>7.664E-2</v>
      </c>
      <c r="K76" s="65">
        <f t="shared" si="6"/>
        <v>3.0545899999999997</v>
      </c>
      <c r="L76" s="65">
        <f t="shared" si="7"/>
        <v>102.02605513099999</v>
      </c>
      <c r="M76" s="63">
        <f t="shared" si="9"/>
        <v>168.34299096614998</v>
      </c>
      <c r="N76" s="64">
        <f t="shared" si="8"/>
        <v>168</v>
      </c>
      <c r="R76" t="str">
        <f t="shared" si="14"/>
        <v>MT-MONTANA**</v>
      </c>
      <c r="S76" s="52" t="s">
        <v>352</v>
      </c>
      <c r="T76" s="51" t="s">
        <v>353</v>
      </c>
      <c r="U76" s="51" t="s">
        <v>297</v>
      </c>
      <c r="V76" s="49" t="s">
        <v>354</v>
      </c>
      <c r="W76" s="46">
        <v>0.98399999999999999</v>
      </c>
      <c r="X76" s="32">
        <v>1</v>
      </c>
      <c r="Y76" s="32">
        <v>1</v>
      </c>
      <c r="Z76" s="34">
        <v>0.998</v>
      </c>
    </row>
    <row r="77" spans="1:26" x14ac:dyDescent="0.35">
      <c r="A77" s="1">
        <v>99394</v>
      </c>
      <c r="B77" t="s">
        <v>510</v>
      </c>
      <c r="C77" s="100">
        <v>1.7</v>
      </c>
      <c r="D77" s="100">
        <v>1.76</v>
      </c>
      <c r="E77" s="100">
        <v>0.11</v>
      </c>
      <c r="F77" s="100">
        <v>3.57</v>
      </c>
      <c r="G77" s="66">
        <f t="shared" si="2"/>
        <v>119.24121299999999</v>
      </c>
      <c r="H77" s="65">
        <f t="shared" si="3"/>
        <v>1.7</v>
      </c>
      <c r="I77" s="65">
        <f t="shared" si="4"/>
        <v>1.5576000000000001</v>
      </c>
      <c r="J77" s="65">
        <f t="shared" si="5"/>
        <v>0.10538</v>
      </c>
      <c r="K77" s="65">
        <f t="shared" si="6"/>
        <v>3.3629799999999999</v>
      </c>
      <c r="L77" s="65">
        <f t="shared" si="7"/>
        <v>112.326558682</v>
      </c>
      <c r="M77" s="63">
        <f t="shared" ref="M77:M108" si="15">L77*$B$6</f>
        <v>185.33882182529999</v>
      </c>
      <c r="N77" s="64">
        <f t="shared" si="8"/>
        <v>185</v>
      </c>
      <c r="R77" t="str">
        <f t="shared" si="14"/>
        <v>NE-NEBRASKA</v>
      </c>
      <c r="S77" s="52" t="s">
        <v>355</v>
      </c>
      <c r="T77" s="51" t="s">
        <v>356</v>
      </c>
      <c r="U77" s="51" t="s">
        <v>271</v>
      </c>
      <c r="V77" s="49" t="s">
        <v>357</v>
      </c>
      <c r="W77" s="46">
        <v>0.98299999999999998</v>
      </c>
      <c r="X77" s="32">
        <v>1</v>
      </c>
      <c r="Y77" s="32">
        <v>0.92300000000000004</v>
      </c>
      <c r="Z77" s="34">
        <v>0.378</v>
      </c>
    </row>
    <row r="78" spans="1:26" x14ac:dyDescent="0.35">
      <c r="A78" s="1">
        <v>99395</v>
      </c>
      <c r="B78" t="s">
        <v>511</v>
      </c>
      <c r="C78" s="100">
        <v>1.75</v>
      </c>
      <c r="D78" s="100">
        <v>1.78</v>
      </c>
      <c r="E78" s="100">
        <v>0.11</v>
      </c>
      <c r="F78" s="100">
        <v>3.64</v>
      </c>
      <c r="G78" s="66">
        <f t="shared" si="2"/>
        <v>121.57927600000001</v>
      </c>
      <c r="H78" s="65">
        <f t="shared" si="3"/>
        <v>1.75</v>
      </c>
      <c r="I78" s="65">
        <f t="shared" si="4"/>
        <v>1.5753000000000001</v>
      </c>
      <c r="J78" s="65">
        <f t="shared" si="5"/>
        <v>0.10538</v>
      </c>
      <c r="K78" s="65">
        <f t="shared" si="6"/>
        <v>3.4306800000000002</v>
      </c>
      <c r="L78" s="65">
        <f t="shared" si="7"/>
        <v>114.58779961200001</v>
      </c>
      <c r="M78" s="63">
        <f t="shared" si="15"/>
        <v>189.06986935980001</v>
      </c>
      <c r="N78" s="64">
        <f t="shared" si="8"/>
        <v>189</v>
      </c>
      <c r="R78" t="str">
        <f t="shared" si="14"/>
        <v>NV-NEVADA**</v>
      </c>
      <c r="S78" s="52" t="s">
        <v>358</v>
      </c>
      <c r="T78" s="51" t="s">
        <v>359</v>
      </c>
      <c r="U78" s="51" t="s">
        <v>271</v>
      </c>
      <c r="V78" s="49" t="s">
        <v>360</v>
      </c>
      <c r="W78" s="46">
        <v>0.98899999999999999</v>
      </c>
      <c r="X78" s="32">
        <v>1</v>
      </c>
      <c r="Y78" s="32">
        <v>1.0009999999999999</v>
      </c>
      <c r="Z78" s="34">
        <v>0.83299999999999996</v>
      </c>
    </row>
    <row r="79" spans="1:26" x14ac:dyDescent="0.35">
      <c r="A79" s="1">
        <v>99418</v>
      </c>
      <c r="B79" t="s">
        <v>512</v>
      </c>
      <c r="C79" s="100">
        <v>0.81</v>
      </c>
      <c r="D79" s="100">
        <v>0.18</v>
      </c>
      <c r="E79" s="100">
        <v>0.05</v>
      </c>
      <c r="F79" s="100">
        <v>1.04</v>
      </c>
      <c r="G79" s="66">
        <f t="shared" ref="G79:G85" si="16">F79*$L$3</f>
        <v>34.736936</v>
      </c>
      <c r="H79" s="65">
        <f t="shared" ref="H79:H85" si="17">C79*$J$6</f>
        <v>0.81</v>
      </c>
      <c r="I79" s="65">
        <f t="shared" ref="I79:I85" si="18">D79*$K$6</f>
        <v>0.1593</v>
      </c>
      <c r="J79" s="65">
        <f t="shared" ref="J79:J85" si="19">E79*$L$6</f>
        <v>4.7899999999999998E-2</v>
      </c>
      <c r="K79" s="65">
        <f t="shared" ref="K79:K85" si="20">SUM(H79:J79)</f>
        <v>1.0172000000000001</v>
      </c>
      <c r="L79" s="65">
        <f t="shared" ref="L79:L85" si="21">K79*$L$3</f>
        <v>33.975395480000003</v>
      </c>
      <c r="M79" s="63">
        <f t="shared" si="15"/>
        <v>56.059402542000001</v>
      </c>
      <c r="N79" s="64">
        <f t="shared" ref="N79:N85" si="22">ROUND(M79,0)</f>
        <v>56</v>
      </c>
      <c r="R79" t="str">
        <f t="shared" si="14"/>
        <v>NH-NEW HAMPSHIRE</v>
      </c>
      <c r="S79" s="52" t="s">
        <v>578</v>
      </c>
      <c r="T79" s="51" t="s">
        <v>361</v>
      </c>
      <c r="U79" s="51" t="s">
        <v>579</v>
      </c>
      <c r="V79" s="49" t="s">
        <v>362</v>
      </c>
      <c r="W79" s="46">
        <v>0.997</v>
      </c>
      <c r="X79" s="32">
        <v>1</v>
      </c>
      <c r="Y79" s="32">
        <v>1.0409999999999999</v>
      </c>
      <c r="Z79" s="34">
        <v>0.875</v>
      </c>
    </row>
    <row r="80" spans="1:26" x14ac:dyDescent="0.35">
      <c r="A80" s="1">
        <v>99460</v>
      </c>
      <c r="B80" t="s">
        <v>477</v>
      </c>
      <c r="C80" s="100">
        <v>1.92</v>
      </c>
      <c r="D80" s="100">
        <v>0.38</v>
      </c>
      <c r="E80" s="100">
        <v>0.12</v>
      </c>
      <c r="F80" s="100">
        <v>2.42</v>
      </c>
      <c r="G80" s="66">
        <f t="shared" si="16"/>
        <v>80.830178000000004</v>
      </c>
      <c r="H80" s="65">
        <f t="shared" si="17"/>
        <v>1.92</v>
      </c>
      <c r="I80" s="65">
        <f t="shared" si="18"/>
        <v>0.33629999999999999</v>
      </c>
      <c r="J80" s="65">
        <f t="shared" si="19"/>
        <v>0.11495999999999999</v>
      </c>
      <c r="K80" s="65">
        <f t="shared" si="20"/>
        <v>2.3712599999999999</v>
      </c>
      <c r="L80" s="65">
        <f t="shared" si="21"/>
        <v>79.202218133999992</v>
      </c>
      <c r="M80" s="63">
        <f t="shared" si="15"/>
        <v>130.68365992109997</v>
      </c>
      <c r="N80" s="64">
        <f t="shared" si="22"/>
        <v>131</v>
      </c>
      <c r="R80" t="str">
        <f t="shared" si="14"/>
        <v>NJ-NORTHERN NJ</v>
      </c>
      <c r="S80" s="52" t="s">
        <v>580</v>
      </c>
      <c r="T80" s="51" t="s">
        <v>363</v>
      </c>
      <c r="U80" s="51" t="s">
        <v>297</v>
      </c>
      <c r="V80" s="49" t="s">
        <v>364</v>
      </c>
      <c r="W80" s="46">
        <v>1.0629999999999999</v>
      </c>
      <c r="X80" s="32">
        <v>1.0629999999999999</v>
      </c>
      <c r="Y80" s="32">
        <v>1.1599999999999999</v>
      </c>
      <c r="Z80" s="34">
        <v>1.0680000000000001</v>
      </c>
    </row>
    <row r="81" spans="1:26" x14ac:dyDescent="0.35">
      <c r="A81" s="1">
        <v>99461</v>
      </c>
      <c r="B81" t="s">
        <v>478</v>
      </c>
      <c r="C81" s="100">
        <v>1.26</v>
      </c>
      <c r="D81" s="100">
        <v>1.48</v>
      </c>
      <c r="E81" s="100">
        <v>7.0000000000000007E-2</v>
      </c>
      <c r="F81" s="100">
        <v>2.81</v>
      </c>
      <c r="G81" s="66">
        <f t="shared" si="16"/>
        <v>93.856529000000009</v>
      </c>
      <c r="H81" s="65">
        <f t="shared" si="17"/>
        <v>1.26</v>
      </c>
      <c r="I81" s="65">
        <f t="shared" si="18"/>
        <v>1.3098000000000001</v>
      </c>
      <c r="J81" s="65">
        <f t="shared" si="19"/>
        <v>6.7060000000000008E-2</v>
      </c>
      <c r="K81" s="65">
        <f t="shared" si="20"/>
        <v>2.63686</v>
      </c>
      <c r="L81" s="65">
        <f t="shared" si="21"/>
        <v>88.073497173999996</v>
      </c>
      <c r="M81" s="63">
        <f t="shared" si="15"/>
        <v>145.32127033709997</v>
      </c>
      <c r="N81" s="64">
        <f t="shared" si="22"/>
        <v>145</v>
      </c>
      <c r="R81" t="str">
        <f t="shared" si="14"/>
        <v>NJ-REST OF NEW JERSEY</v>
      </c>
      <c r="S81" s="52" t="s">
        <v>580</v>
      </c>
      <c r="T81" s="51" t="s">
        <v>363</v>
      </c>
      <c r="U81" s="51" t="s">
        <v>568</v>
      </c>
      <c r="V81" s="49" t="s">
        <v>366</v>
      </c>
      <c r="W81" s="46">
        <v>1.04</v>
      </c>
      <c r="X81" s="32">
        <v>1.04</v>
      </c>
      <c r="Y81" s="32">
        <v>1.0920000000000001</v>
      </c>
      <c r="Z81" s="34">
        <v>1.097</v>
      </c>
    </row>
    <row r="82" spans="1:26" x14ac:dyDescent="0.35">
      <c r="A82" s="1">
        <v>99463</v>
      </c>
      <c r="B82" t="s">
        <v>479</v>
      </c>
      <c r="C82" s="100">
        <v>2.13</v>
      </c>
      <c r="D82" s="100">
        <v>0.57999999999999996</v>
      </c>
      <c r="E82" s="100">
        <v>0.13</v>
      </c>
      <c r="F82" s="100">
        <v>2.84</v>
      </c>
      <c r="G82" s="66">
        <f t="shared" si="16"/>
        <v>94.858555999999993</v>
      </c>
      <c r="H82" s="65">
        <f t="shared" si="17"/>
        <v>2.13</v>
      </c>
      <c r="I82" s="65">
        <f t="shared" si="18"/>
        <v>0.51329999999999998</v>
      </c>
      <c r="J82" s="65">
        <f t="shared" si="19"/>
        <v>0.12454</v>
      </c>
      <c r="K82" s="65">
        <f t="shared" si="20"/>
        <v>2.7678400000000001</v>
      </c>
      <c r="L82" s="65">
        <f t="shared" si="21"/>
        <v>92.448347056000003</v>
      </c>
      <c r="M82" s="63">
        <f t="shared" si="15"/>
        <v>152.53977264240001</v>
      </c>
      <c r="N82" s="64">
        <f t="shared" si="22"/>
        <v>153</v>
      </c>
      <c r="R82" t="str">
        <f t="shared" si="14"/>
        <v>NM-NEW MEXICO</v>
      </c>
      <c r="S82" s="52" t="s">
        <v>368</v>
      </c>
      <c r="T82" s="51" t="s">
        <v>369</v>
      </c>
      <c r="U82" s="51" t="s">
        <v>287</v>
      </c>
      <c r="V82" s="49" t="s">
        <v>370</v>
      </c>
      <c r="W82" s="46">
        <v>0.99</v>
      </c>
      <c r="X82" s="32">
        <v>1</v>
      </c>
      <c r="Y82" s="32">
        <v>0.91700000000000004</v>
      </c>
      <c r="Z82" s="34">
        <v>1.2010000000000001</v>
      </c>
    </row>
    <row r="83" spans="1:26" x14ac:dyDescent="0.35">
      <c r="A83" s="1">
        <v>99484</v>
      </c>
      <c r="B83" t="s">
        <v>480</v>
      </c>
      <c r="C83" s="100">
        <v>0.93</v>
      </c>
      <c r="D83" s="100">
        <v>0.73</v>
      </c>
      <c r="E83" s="100">
        <v>0.06</v>
      </c>
      <c r="F83" s="100">
        <v>1.7200000000000002</v>
      </c>
      <c r="G83" s="66">
        <f t="shared" si="16"/>
        <v>57.449548000000007</v>
      </c>
      <c r="H83" s="65">
        <f t="shared" si="17"/>
        <v>0.93</v>
      </c>
      <c r="I83" s="65">
        <f t="shared" si="18"/>
        <v>0.64605000000000001</v>
      </c>
      <c r="J83" s="65">
        <f t="shared" si="19"/>
        <v>5.7479999999999996E-2</v>
      </c>
      <c r="K83" s="65">
        <f t="shared" si="20"/>
        <v>1.6335299999999999</v>
      </c>
      <c r="L83" s="65">
        <f t="shared" si="21"/>
        <v>54.561372176999996</v>
      </c>
      <c r="M83" s="63">
        <f t="shared" si="15"/>
        <v>90.026264092049985</v>
      </c>
      <c r="N83" s="64">
        <f t="shared" si="22"/>
        <v>90</v>
      </c>
      <c r="R83" t="str">
        <f t="shared" si="14"/>
        <v>NY-MANHATTAN</v>
      </c>
      <c r="S83" s="52" t="s">
        <v>581</v>
      </c>
      <c r="T83" s="51" t="s">
        <v>372</v>
      </c>
      <c r="U83" s="51" t="s">
        <v>297</v>
      </c>
      <c r="V83" s="49" t="s">
        <v>373</v>
      </c>
      <c r="W83" s="46">
        <v>1.0640000000000001</v>
      </c>
      <c r="X83" s="32">
        <v>1.0640000000000001</v>
      </c>
      <c r="Y83" s="32">
        <v>1.1619999999999999</v>
      </c>
      <c r="Z83" s="34">
        <v>1.5860000000000001</v>
      </c>
    </row>
    <row r="84" spans="1:26" x14ac:dyDescent="0.35">
      <c r="A84" s="1" t="s">
        <v>449</v>
      </c>
      <c r="B84" t="s">
        <v>450</v>
      </c>
      <c r="C84" s="100">
        <v>0.6</v>
      </c>
      <c r="D84" s="100">
        <v>0.38</v>
      </c>
      <c r="E84" s="100">
        <v>0.04</v>
      </c>
      <c r="F84" s="100">
        <v>1.02</v>
      </c>
      <c r="G84" s="66">
        <f t="shared" si="16"/>
        <v>34.068918000000004</v>
      </c>
      <c r="H84" s="65">
        <f t="shared" si="17"/>
        <v>0.6</v>
      </c>
      <c r="I84" s="65">
        <f t="shared" si="18"/>
        <v>0.33629999999999999</v>
      </c>
      <c r="J84" s="65">
        <f t="shared" si="19"/>
        <v>3.832E-2</v>
      </c>
      <c r="K84" s="65">
        <f t="shared" si="20"/>
        <v>0.97461999999999993</v>
      </c>
      <c r="L84" s="65">
        <f t="shared" si="21"/>
        <v>32.553185157999998</v>
      </c>
      <c r="M84" s="63">
        <f t="shared" si="15"/>
        <v>53.712755510699992</v>
      </c>
      <c r="N84" s="64">
        <f t="shared" si="22"/>
        <v>54</v>
      </c>
      <c r="R84" t="str">
        <f t="shared" si="14"/>
        <v>NY-NYC SUBURBS/LONG ISLAND</v>
      </c>
      <c r="S84" s="52" t="s">
        <v>581</v>
      </c>
      <c r="T84" s="51" t="s">
        <v>372</v>
      </c>
      <c r="U84" s="51" t="s">
        <v>347</v>
      </c>
      <c r="V84" s="49" t="s">
        <v>375</v>
      </c>
      <c r="W84" s="46">
        <v>1.0640000000000001</v>
      </c>
      <c r="X84" s="32">
        <v>1.0640000000000001</v>
      </c>
      <c r="Y84" s="32">
        <v>1.1890000000000001</v>
      </c>
      <c r="Z84" s="34">
        <v>1.857</v>
      </c>
    </row>
    <row r="85" spans="1:26" x14ac:dyDescent="0.35">
      <c r="A85" s="1" t="s">
        <v>451</v>
      </c>
      <c r="B85" t="s">
        <v>481</v>
      </c>
      <c r="C85" s="100">
        <v>0.33</v>
      </c>
      <c r="D85" s="100">
        <v>0.17</v>
      </c>
      <c r="E85" s="100">
        <v>0.02</v>
      </c>
      <c r="F85" s="100">
        <v>0.52</v>
      </c>
      <c r="G85" s="66">
        <f t="shared" si="16"/>
        <v>17.368468</v>
      </c>
      <c r="H85" s="65">
        <f t="shared" si="17"/>
        <v>0.33</v>
      </c>
      <c r="I85" s="65">
        <f t="shared" si="18"/>
        <v>0.15045</v>
      </c>
      <c r="J85" s="65">
        <f t="shared" si="19"/>
        <v>1.916E-2</v>
      </c>
      <c r="K85" s="65">
        <f t="shared" si="20"/>
        <v>0.49961000000000005</v>
      </c>
      <c r="L85" s="65">
        <f t="shared" si="21"/>
        <v>16.687423649000003</v>
      </c>
      <c r="M85" s="63">
        <f t="shared" si="15"/>
        <v>27.534249020850002</v>
      </c>
      <c r="N85" s="64">
        <f t="shared" si="22"/>
        <v>28</v>
      </c>
      <c r="R85" t="str">
        <f t="shared" si="14"/>
        <v>NY-POUGHKPSIE/N NYC SUBURBS</v>
      </c>
      <c r="S85" s="52" t="s">
        <v>581</v>
      </c>
      <c r="T85" s="51" t="s">
        <v>372</v>
      </c>
      <c r="U85" s="51" t="s">
        <v>326</v>
      </c>
      <c r="V85" s="49" t="s">
        <v>376</v>
      </c>
      <c r="W85" s="46">
        <v>1.0449999999999999</v>
      </c>
      <c r="X85" s="32">
        <v>1.0449999999999999</v>
      </c>
      <c r="Y85" s="32">
        <v>1.095</v>
      </c>
      <c r="Z85" s="34">
        <v>1.21</v>
      </c>
    </row>
    <row r="86" spans="1:26" x14ac:dyDescent="0.35">
      <c r="R86" t="str">
        <f t="shared" si="14"/>
        <v>NY-QUEENS</v>
      </c>
      <c r="S86" s="52" t="s">
        <v>582</v>
      </c>
      <c r="T86" s="51" t="s">
        <v>372</v>
      </c>
      <c r="U86" s="51" t="s">
        <v>377</v>
      </c>
      <c r="V86" s="49" t="s">
        <v>378</v>
      </c>
      <c r="W86" s="46">
        <v>1.0640000000000001</v>
      </c>
      <c r="X86" s="32">
        <v>1.0640000000000001</v>
      </c>
      <c r="Y86" s="32">
        <v>1.1819999999999999</v>
      </c>
      <c r="Z86" s="34">
        <v>1.4419999999999999</v>
      </c>
    </row>
    <row r="87" spans="1:26" x14ac:dyDescent="0.35">
      <c r="R87" t="str">
        <f t="shared" si="14"/>
        <v>NY-REST OF NEW YORK</v>
      </c>
      <c r="S87" s="52" t="s">
        <v>583</v>
      </c>
      <c r="T87" s="51" t="s">
        <v>372</v>
      </c>
      <c r="U87" s="51" t="s">
        <v>568</v>
      </c>
      <c r="V87" s="49" t="s">
        <v>379</v>
      </c>
      <c r="W87" s="46">
        <v>0.995</v>
      </c>
      <c r="X87" s="32">
        <v>1</v>
      </c>
      <c r="Y87" s="32">
        <v>0.95</v>
      </c>
      <c r="Z87" s="34">
        <v>0.70299999999999996</v>
      </c>
    </row>
    <row r="88" spans="1:26" x14ac:dyDescent="0.35">
      <c r="A88" s="106" t="s">
        <v>645</v>
      </c>
      <c r="R88" t="str">
        <f t="shared" si="14"/>
        <v>NC-NORTH CAROLINA</v>
      </c>
      <c r="S88" s="52" t="s">
        <v>584</v>
      </c>
      <c r="T88" s="51" t="s">
        <v>380</v>
      </c>
      <c r="U88" s="51" t="s">
        <v>271</v>
      </c>
      <c r="V88" s="49" t="s">
        <v>381</v>
      </c>
      <c r="W88" s="46">
        <v>0.99099999999999999</v>
      </c>
      <c r="X88" s="32">
        <v>1</v>
      </c>
      <c r="Y88" s="32">
        <v>0.93300000000000005</v>
      </c>
      <c r="Z88" s="34">
        <v>0.63900000000000001</v>
      </c>
    </row>
    <row r="89" spans="1:26" x14ac:dyDescent="0.35">
      <c r="R89" t="str">
        <f t="shared" si="14"/>
        <v>ND-NORTH DAKOTA**</v>
      </c>
      <c r="S89" s="52" t="s">
        <v>382</v>
      </c>
      <c r="T89" s="51" t="s">
        <v>383</v>
      </c>
      <c r="U89" s="51" t="s">
        <v>297</v>
      </c>
      <c r="V89" s="49" t="s">
        <v>384</v>
      </c>
      <c r="W89" s="46">
        <v>0.98699999999999999</v>
      </c>
      <c r="X89" s="32">
        <v>1</v>
      </c>
      <c r="Y89" s="32">
        <v>1</v>
      </c>
      <c r="Z89" s="34">
        <v>0.40600000000000003</v>
      </c>
    </row>
    <row r="90" spans="1:26" x14ac:dyDescent="0.35">
      <c r="R90" t="str">
        <f t="shared" si="14"/>
        <v>OH-OHIO</v>
      </c>
      <c r="S90" s="52" t="s">
        <v>585</v>
      </c>
      <c r="T90" s="51" t="s">
        <v>385</v>
      </c>
      <c r="U90" s="51" t="s">
        <v>271</v>
      </c>
      <c r="V90" s="49" t="s">
        <v>386</v>
      </c>
      <c r="W90" s="46">
        <v>0.99</v>
      </c>
      <c r="X90" s="32">
        <v>1</v>
      </c>
      <c r="Y90" s="32">
        <v>0.91300000000000003</v>
      </c>
      <c r="Z90" s="34">
        <v>1.008</v>
      </c>
    </row>
    <row r="91" spans="1:26" x14ac:dyDescent="0.35">
      <c r="R91" t="str">
        <f t="shared" si="14"/>
        <v>OK-OKLAHOMA</v>
      </c>
      <c r="S91" s="52" t="s">
        <v>388</v>
      </c>
      <c r="T91" s="51" t="s">
        <v>389</v>
      </c>
      <c r="U91" s="51" t="s">
        <v>271</v>
      </c>
      <c r="V91" s="49" t="s">
        <v>390</v>
      </c>
      <c r="W91" s="46">
        <v>0.98299999999999998</v>
      </c>
      <c r="X91" s="32">
        <v>1</v>
      </c>
      <c r="Y91" s="32">
        <v>0.89300000000000002</v>
      </c>
      <c r="Z91" s="34">
        <v>0.77700000000000002</v>
      </c>
    </row>
    <row r="92" spans="1:26" x14ac:dyDescent="0.35">
      <c r="R92" t="str">
        <f t="shared" si="14"/>
        <v>OR-PORTLAND</v>
      </c>
      <c r="S92" s="52" t="s">
        <v>392</v>
      </c>
      <c r="T92" s="51" t="s">
        <v>393</v>
      </c>
      <c r="U92" s="51" t="s">
        <v>297</v>
      </c>
      <c r="V92" s="49" t="s">
        <v>394</v>
      </c>
      <c r="W92" s="46">
        <v>1.016</v>
      </c>
      <c r="X92" s="32">
        <v>1.016</v>
      </c>
      <c r="Y92" s="32">
        <v>1.111</v>
      </c>
      <c r="Z92" s="34">
        <v>0.74399999999999999</v>
      </c>
    </row>
    <row r="93" spans="1:26" x14ac:dyDescent="0.35">
      <c r="R93" t="str">
        <f t="shared" si="14"/>
        <v>OR-REST OF OREGON</v>
      </c>
      <c r="S93" s="52" t="s">
        <v>392</v>
      </c>
      <c r="T93" s="51" t="s">
        <v>393</v>
      </c>
      <c r="U93" s="51" t="s">
        <v>568</v>
      </c>
      <c r="V93" s="49" t="s">
        <v>395</v>
      </c>
      <c r="W93" s="46">
        <v>0.99099999999999999</v>
      </c>
      <c r="X93" s="32">
        <v>1</v>
      </c>
      <c r="Y93" s="32">
        <v>0.996</v>
      </c>
      <c r="Z93" s="34">
        <v>0.70299999999999996</v>
      </c>
    </row>
    <row r="94" spans="1:26" x14ac:dyDescent="0.35">
      <c r="R94" t="str">
        <f t="shared" si="14"/>
        <v>PA-METROPOLITAN PHILADELPHIA</v>
      </c>
      <c r="S94" s="52" t="s">
        <v>586</v>
      </c>
      <c r="T94" s="51" t="s">
        <v>396</v>
      </c>
      <c r="U94" s="51" t="s">
        <v>297</v>
      </c>
      <c r="V94" s="49" t="s">
        <v>397</v>
      </c>
      <c r="W94" s="46">
        <v>1.018</v>
      </c>
      <c r="X94" s="32">
        <v>1.018</v>
      </c>
      <c r="Y94" s="32">
        <v>1.0409999999999999</v>
      </c>
      <c r="Z94" s="34">
        <v>1.1930000000000001</v>
      </c>
    </row>
    <row r="95" spans="1:26" x14ac:dyDescent="0.35">
      <c r="R95" t="str">
        <f t="shared" si="14"/>
        <v>PA-REST OF PENNSYLVANIA</v>
      </c>
      <c r="S95" s="52" t="s">
        <v>586</v>
      </c>
      <c r="T95" s="51" t="s">
        <v>396</v>
      </c>
      <c r="U95" s="51" t="s">
        <v>568</v>
      </c>
      <c r="V95" s="49" t="s">
        <v>398</v>
      </c>
      <c r="W95" s="46">
        <v>0.99</v>
      </c>
      <c r="X95" s="32">
        <v>1</v>
      </c>
      <c r="Y95" s="32">
        <v>0.91800000000000004</v>
      </c>
      <c r="Z95" s="34">
        <v>0.94499999999999995</v>
      </c>
    </row>
    <row r="96" spans="1:26" x14ac:dyDescent="0.35">
      <c r="R96" t="str">
        <f t="shared" si="14"/>
        <v>PR-PUERTO RICO</v>
      </c>
      <c r="S96" s="52" t="s">
        <v>399</v>
      </c>
      <c r="T96" s="51" t="s">
        <v>400</v>
      </c>
      <c r="U96" s="51" t="s">
        <v>587</v>
      </c>
      <c r="V96" s="49" t="s">
        <v>401</v>
      </c>
      <c r="W96" s="46">
        <v>1</v>
      </c>
      <c r="X96" s="32">
        <v>1</v>
      </c>
      <c r="Y96" s="32">
        <v>1.0109999999999999</v>
      </c>
      <c r="Z96" s="34">
        <v>0.98499999999999999</v>
      </c>
    </row>
    <row r="97" spans="18:26" x14ac:dyDescent="0.35">
      <c r="R97" t="str">
        <f t="shared" si="14"/>
        <v>RI-RHODE ISLAND</v>
      </c>
      <c r="S97" s="52" t="s">
        <v>588</v>
      </c>
      <c r="T97" s="51" t="s">
        <v>402</v>
      </c>
      <c r="U97" s="51" t="s">
        <v>297</v>
      </c>
      <c r="V97" s="49" t="s">
        <v>403</v>
      </c>
      <c r="W97" s="46">
        <v>1.0189999999999999</v>
      </c>
      <c r="X97" s="32">
        <v>1.0189999999999999</v>
      </c>
      <c r="Y97" s="32">
        <v>1.0329999999999999</v>
      </c>
      <c r="Z97" s="34">
        <v>0.89200000000000002</v>
      </c>
    </row>
    <row r="98" spans="18:26" x14ac:dyDescent="0.35">
      <c r="R98" t="str">
        <f t="shared" si="14"/>
        <v>SC-SOUTH CAROLINA</v>
      </c>
      <c r="S98" s="52" t="s">
        <v>589</v>
      </c>
      <c r="T98" s="51" t="s">
        <v>404</v>
      </c>
      <c r="U98" s="51" t="s">
        <v>297</v>
      </c>
      <c r="V98" s="49" t="s">
        <v>405</v>
      </c>
      <c r="W98" s="46">
        <v>0.98599999999999999</v>
      </c>
      <c r="X98" s="32">
        <v>1</v>
      </c>
      <c r="Y98" s="32">
        <v>0.92400000000000004</v>
      </c>
      <c r="Z98" s="34">
        <v>0.85</v>
      </c>
    </row>
    <row r="99" spans="18:26" x14ac:dyDescent="0.35">
      <c r="R99" t="str">
        <f t="shared" si="14"/>
        <v>SD-SOUTH DAKOTA**</v>
      </c>
      <c r="S99" s="52" t="s">
        <v>406</v>
      </c>
      <c r="T99" s="51" t="s">
        <v>407</v>
      </c>
      <c r="U99" s="51" t="s">
        <v>347</v>
      </c>
      <c r="V99" s="49" t="s">
        <v>408</v>
      </c>
      <c r="W99" s="46">
        <v>0.99</v>
      </c>
      <c r="X99" s="32">
        <v>1</v>
      </c>
      <c r="Y99" s="32">
        <v>1</v>
      </c>
      <c r="Z99" s="34">
        <v>0.33600000000000002</v>
      </c>
    </row>
    <row r="100" spans="18:26" x14ac:dyDescent="0.35">
      <c r="R100" t="str">
        <f t="shared" si="14"/>
        <v>TN-TENNESSEE</v>
      </c>
      <c r="S100" s="52" t="s">
        <v>590</v>
      </c>
      <c r="T100" s="51" t="s">
        <v>409</v>
      </c>
      <c r="U100" s="51" t="s">
        <v>591</v>
      </c>
      <c r="V100" s="49" t="s">
        <v>410</v>
      </c>
      <c r="W100" s="46">
        <v>0.98399999999999999</v>
      </c>
      <c r="X100" s="32">
        <v>1</v>
      </c>
      <c r="Y100" s="32">
        <v>0.90900000000000003</v>
      </c>
      <c r="Z100" s="34">
        <v>0.53700000000000003</v>
      </c>
    </row>
    <row r="101" spans="18:26" x14ac:dyDescent="0.35">
      <c r="R101" t="str">
        <f t="shared" si="14"/>
        <v>TX-AUSTIN</v>
      </c>
      <c r="S101" s="52" t="s">
        <v>411</v>
      </c>
      <c r="T101" s="51" t="s">
        <v>412</v>
      </c>
      <c r="U101" s="51" t="s">
        <v>592</v>
      </c>
      <c r="V101" s="49" t="s">
        <v>413</v>
      </c>
      <c r="W101" s="46">
        <v>1.002</v>
      </c>
      <c r="X101" s="32">
        <v>1.002</v>
      </c>
      <c r="Y101" s="32">
        <v>1.0580000000000001</v>
      </c>
      <c r="Z101" s="34">
        <v>0.88600000000000001</v>
      </c>
    </row>
    <row r="102" spans="18:26" x14ac:dyDescent="0.35">
      <c r="R102" t="str">
        <f t="shared" si="14"/>
        <v>TX-BEAUMONT</v>
      </c>
      <c r="S102" s="52" t="s">
        <v>411</v>
      </c>
      <c r="T102" s="51" t="s">
        <v>412</v>
      </c>
      <c r="U102" s="51" t="s">
        <v>587</v>
      </c>
      <c r="V102" s="49" t="s">
        <v>414</v>
      </c>
      <c r="W102" s="46">
        <v>0.98899999999999999</v>
      </c>
      <c r="X102" s="32">
        <v>1</v>
      </c>
      <c r="Y102" s="32">
        <v>0.91</v>
      </c>
      <c r="Z102" s="34">
        <v>0.92900000000000005</v>
      </c>
    </row>
    <row r="103" spans="18:26" x14ac:dyDescent="0.35">
      <c r="R103" t="str">
        <f t="shared" si="14"/>
        <v>TX-BRAZORIA</v>
      </c>
      <c r="S103" s="52" t="s">
        <v>411</v>
      </c>
      <c r="T103" s="51" t="s">
        <v>412</v>
      </c>
      <c r="U103" s="51" t="s">
        <v>415</v>
      </c>
      <c r="V103" s="49" t="s">
        <v>416</v>
      </c>
      <c r="W103" s="46">
        <v>1.008</v>
      </c>
      <c r="X103" s="32">
        <v>1.008</v>
      </c>
      <c r="Y103" s="32">
        <v>0.99099999999999999</v>
      </c>
      <c r="Z103" s="34">
        <v>0.78</v>
      </c>
    </row>
    <row r="104" spans="18:26" x14ac:dyDescent="0.35">
      <c r="R104" t="str">
        <f t="shared" si="14"/>
        <v>TX-DALLAS</v>
      </c>
      <c r="S104" s="52" t="s">
        <v>411</v>
      </c>
      <c r="T104" s="51" t="s">
        <v>412</v>
      </c>
      <c r="U104" s="51" t="s">
        <v>593</v>
      </c>
      <c r="V104" s="49" t="s">
        <v>417</v>
      </c>
      <c r="W104" s="46">
        <v>1.0089999999999999</v>
      </c>
      <c r="X104" s="32">
        <v>1.0089999999999999</v>
      </c>
      <c r="Y104" s="32">
        <v>0.996</v>
      </c>
      <c r="Z104" s="34">
        <v>0.85799999999999998</v>
      </c>
    </row>
    <row r="105" spans="18:26" x14ac:dyDescent="0.35">
      <c r="R105" t="str">
        <f t="shared" si="14"/>
        <v>TX-FORT WORTH</v>
      </c>
      <c r="S105" s="52" t="s">
        <v>411</v>
      </c>
      <c r="T105" s="51" t="s">
        <v>412</v>
      </c>
      <c r="U105" s="51" t="s">
        <v>594</v>
      </c>
      <c r="V105" s="49" t="s">
        <v>418</v>
      </c>
      <c r="W105" s="46">
        <v>1.0089999999999999</v>
      </c>
      <c r="X105" s="32">
        <v>1.0089999999999999</v>
      </c>
      <c r="Y105" s="32">
        <v>0.98599999999999999</v>
      </c>
      <c r="Z105" s="34">
        <v>0.871</v>
      </c>
    </row>
    <row r="106" spans="18:26" x14ac:dyDescent="0.35">
      <c r="R106" t="str">
        <f t="shared" si="14"/>
        <v>TX-GALVESTON</v>
      </c>
      <c r="S106" s="52" t="s">
        <v>411</v>
      </c>
      <c r="T106" s="51" t="s">
        <v>412</v>
      </c>
      <c r="U106" s="51" t="s">
        <v>573</v>
      </c>
      <c r="V106" s="49" t="s">
        <v>419</v>
      </c>
      <c r="W106" s="46">
        <v>1.008</v>
      </c>
      <c r="X106" s="32">
        <v>1.008</v>
      </c>
      <c r="Y106" s="32">
        <v>0.99299999999999999</v>
      </c>
      <c r="Z106" s="34">
        <v>0.82799999999999996</v>
      </c>
    </row>
    <row r="107" spans="18:26" x14ac:dyDescent="0.35">
      <c r="R107" t="str">
        <f t="shared" si="14"/>
        <v>TX-HOUSTON</v>
      </c>
      <c r="S107" s="52" t="s">
        <v>411</v>
      </c>
      <c r="T107" s="51" t="s">
        <v>412</v>
      </c>
      <c r="U107" s="51" t="s">
        <v>595</v>
      </c>
      <c r="V107" s="49" t="s">
        <v>420</v>
      </c>
      <c r="W107" s="46">
        <v>1.008</v>
      </c>
      <c r="X107" s="32">
        <v>1.008</v>
      </c>
      <c r="Y107" s="32">
        <v>0.99299999999999999</v>
      </c>
      <c r="Z107" s="34">
        <v>1.3759999999999999</v>
      </c>
    </row>
    <row r="108" spans="18:26" x14ac:dyDescent="0.35">
      <c r="R108" t="str">
        <f t="shared" si="14"/>
        <v>TX-REST OF TEXAS</v>
      </c>
      <c r="S108" s="52" t="s">
        <v>411</v>
      </c>
      <c r="T108" s="51" t="s">
        <v>412</v>
      </c>
      <c r="U108" s="51" t="s">
        <v>568</v>
      </c>
      <c r="V108" s="49" t="s">
        <v>421</v>
      </c>
      <c r="W108" s="46">
        <v>0.99099999999999999</v>
      </c>
      <c r="X108" s="32">
        <v>1</v>
      </c>
      <c r="Y108" s="32">
        <v>0.94899999999999995</v>
      </c>
      <c r="Z108" s="34">
        <v>0.90300000000000002</v>
      </c>
    </row>
    <row r="109" spans="18:26" x14ac:dyDescent="0.35">
      <c r="R109" t="str">
        <f t="shared" si="14"/>
        <v>UT-UTAH</v>
      </c>
      <c r="S109" s="52" t="s">
        <v>422</v>
      </c>
      <c r="T109" s="51" t="s">
        <v>423</v>
      </c>
      <c r="U109" s="51" t="s">
        <v>415</v>
      </c>
      <c r="V109" s="49" t="s">
        <v>424</v>
      </c>
      <c r="W109" s="46">
        <v>0.98499999999999999</v>
      </c>
      <c r="X109" s="32">
        <v>1</v>
      </c>
      <c r="Y109" s="32">
        <v>0.94</v>
      </c>
      <c r="Z109" s="34">
        <v>0.89800000000000002</v>
      </c>
    </row>
    <row r="110" spans="18:26" x14ac:dyDescent="0.35">
      <c r="R110" t="str">
        <f t="shared" si="14"/>
        <v>VT-VERMONT</v>
      </c>
      <c r="S110" s="52" t="s">
        <v>596</v>
      </c>
      <c r="T110" s="51" t="s">
        <v>426</v>
      </c>
      <c r="U110" s="51" t="s">
        <v>597</v>
      </c>
      <c r="V110" s="49" t="s">
        <v>427</v>
      </c>
      <c r="W110" s="46">
        <v>0.98799999999999999</v>
      </c>
      <c r="X110" s="32">
        <v>1</v>
      </c>
      <c r="Y110" s="32">
        <v>0.99</v>
      </c>
      <c r="Z110" s="34">
        <v>0.50600000000000001</v>
      </c>
    </row>
    <row r="111" spans="18:26" x14ac:dyDescent="0.35">
      <c r="R111" t="str">
        <f t="shared" si="14"/>
        <v>VA-VIRGINIA</v>
      </c>
      <c r="S111" s="52" t="s">
        <v>598</v>
      </c>
      <c r="T111" s="51" t="s">
        <v>428</v>
      </c>
      <c r="U111" s="51" t="s">
        <v>271</v>
      </c>
      <c r="V111" s="49" t="s">
        <v>429</v>
      </c>
      <c r="W111" s="46">
        <v>1</v>
      </c>
      <c r="X111" s="32">
        <v>1</v>
      </c>
      <c r="Y111" s="32">
        <v>0.98299999999999998</v>
      </c>
      <c r="Z111" s="34">
        <v>0.70599999999999996</v>
      </c>
    </row>
    <row r="112" spans="18:26" x14ac:dyDescent="0.35">
      <c r="R112" t="str">
        <f t="shared" si="14"/>
        <v>VI-VIRGIN ISLANDS</v>
      </c>
      <c r="S112" s="52" t="s">
        <v>399</v>
      </c>
      <c r="T112" s="51" t="s">
        <v>430</v>
      </c>
      <c r="U112" s="51" t="s">
        <v>597</v>
      </c>
      <c r="V112" s="49" t="s">
        <v>431</v>
      </c>
      <c r="W112" s="46">
        <v>1</v>
      </c>
      <c r="X112" s="32">
        <v>1</v>
      </c>
      <c r="Y112" s="32">
        <v>1.0109999999999999</v>
      </c>
      <c r="Z112" s="34">
        <v>0.98499999999999999</v>
      </c>
    </row>
    <row r="113" spans="18:26" x14ac:dyDescent="0.35">
      <c r="R113" t="str">
        <f t="shared" si="14"/>
        <v>WA-SEATTLE (KING CNTY)</v>
      </c>
      <c r="S113" s="52" t="s">
        <v>432</v>
      </c>
      <c r="T113" s="51" t="s">
        <v>433</v>
      </c>
      <c r="U113" s="51" t="s">
        <v>347</v>
      </c>
      <c r="V113" s="49" t="s">
        <v>434</v>
      </c>
      <c r="W113" s="46">
        <v>1.05</v>
      </c>
      <c r="X113" s="32">
        <v>1.05</v>
      </c>
      <c r="Y113" s="32">
        <v>1.2270000000000001</v>
      </c>
      <c r="Z113" s="34">
        <v>0.81699999999999995</v>
      </c>
    </row>
    <row r="114" spans="18:26" x14ac:dyDescent="0.35">
      <c r="R114" t="str">
        <f t="shared" si="14"/>
        <v>WA-REST OF WASHINGTON</v>
      </c>
      <c r="S114" s="52" t="s">
        <v>432</v>
      </c>
      <c r="T114" s="51" t="s">
        <v>433</v>
      </c>
      <c r="U114" s="51" t="s">
        <v>568</v>
      </c>
      <c r="V114" s="49" t="s">
        <v>435</v>
      </c>
      <c r="W114" s="46">
        <v>1.0129999999999999</v>
      </c>
      <c r="X114" s="32">
        <v>1.0129999999999999</v>
      </c>
      <c r="Y114" s="32">
        <v>1.0529999999999999</v>
      </c>
      <c r="Z114" s="34">
        <v>0.76100000000000001</v>
      </c>
    </row>
    <row r="115" spans="18:26" x14ac:dyDescent="0.35">
      <c r="R115" t="str">
        <f t="shared" si="14"/>
        <v>WV-WEST VIRGINIA</v>
      </c>
      <c r="S115" s="52" t="s">
        <v>599</v>
      </c>
      <c r="T115" s="51" t="s">
        <v>436</v>
      </c>
      <c r="U115" s="51" t="s">
        <v>571</v>
      </c>
      <c r="V115" s="49" t="s">
        <v>437</v>
      </c>
      <c r="W115" s="46">
        <v>0.98</v>
      </c>
      <c r="X115" s="32">
        <v>1</v>
      </c>
      <c r="Y115" s="32">
        <v>0.86899999999999999</v>
      </c>
      <c r="Z115" s="34">
        <v>1.431</v>
      </c>
    </row>
    <row r="116" spans="18:26" x14ac:dyDescent="0.35">
      <c r="R116" t="str">
        <f t="shared" si="14"/>
        <v>WI-WISCONSIN</v>
      </c>
      <c r="S116" s="52" t="s">
        <v>438</v>
      </c>
      <c r="T116" s="51" t="s">
        <v>439</v>
      </c>
      <c r="U116" s="51" t="s">
        <v>271</v>
      </c>
      <c r="V116" s="49" t="s">
        <v>440</v>
      </c>
      <c r="W116" s="46">
        <v>0.99299999999999999</v>
      </c>
      <c r="X116" s="32">
        <v>1</v>
      </c>
      <c r="Y116" s="32">
        <v>0.95799999999999996</v>
      </c>
      <c r="Z116" s="34">
        <v>0.308</v>
      </c>
    </row>
    <row r="117" spans="18:26" ht="15" thickBot="1" x14ac:dyDescent="0.4">
      <c r="R117" t="str">
        <f t="shared" si="14"/>
        <v>WY-WYOMING**</v>
      </c>
      <c r="S117" s="53" t="s">
        <v>441</v>
      </c>
      <c r="T117" s="54" t="s">
        <v>442</v>
      </c>
      <c r="U117" s="54" t="s">
        <v>600</v>
      </c>
      <c r="V117" s="50" t="s">
        <v>443</v>
      </c>
      <c r="W117" s="47">
        <v>0.99099999999999999</v>
      </c>
      <c r="X117" s="35">
        <v>1</v>
      </c>
      <c r="Y117" s="35">
        <v>1</v>
      </c>
      <c r="Z117" s="36">
        <v>0.74</v>
      </c>
    </row>
    <row r="118" spans="18:26" x14ac:dyDescent="0.35">
      <c r="R118" t="str">
        <f t="shared" si="14"/>
        <v>-</v>
      </c>
      <c r="S118" s="44" t="s">
        <v>444</v>
      </c>
    </row>
    <row r="119" spans="18:26" x14ac:dyDescent="0.35">
      <c r="U119" s="37"/>
      <c r="V119" s="38"/>
      <c r="W119" s="39"/>
      <c r="X119" s="39"/>
      <c r="Y119" s="39"/>
      <c r="Z119" s="39"/>
    </row>
    <row r="120" spans="18:26" x14ac:dyDescent="0.35">
      <c r="S120" s="38" t="s">
        <v>446</v>
      </c>
      <c r="T120" s="38"/>
    </row>
    <row r="121" spans="18:26" x14ac:dyDescent="0.35">
      <c r="S121" s="38" t="s">
        <v>447</v>
      </c>
      <c r="T121" s="38"/>
    </row>
    <row r="122" spans="18:26" x14ac:dyDescent="0.35">
      <c r="S122" s="38"/>
      <c r="T122" s="38"/>
    </row>
    <row r="123" spans="18:26" x14ac:dyDescent="0.35">
      <c r="S123" s="38" t="s">
        <v>601</v>
      </c>
      <c r="T123" s="38"/>
    </row>
    <row r="124" spans="18:26" x14ac:dyDescent="0.35">
      <c r="S124" s="38" t="s">
        <v>602</v>
      </c>
      <c r="T124" s="38"/>
    </row>
    <row r="125" spans="18:26" x14ac:dyDescent="0.35">
      <c r="S125" s="38"/>
      <c r="T125" s="38"/>
    </row>
    <row r="126" spans="18:26" x14ac:dyDescent="0.35">
      <c r="S126" s="38" t="s">
        <v>448</v>
      </c>
      <c r="T126" s="38"/>
    </row>
  </sheetData>
  <sheetProtection algorithmName="SHA-512" hashValue="CpzACcYnPQtZThclfU8rkt3A3G7zaRBCwsOM1BFTMxonjO7ungOwHc9Bd9TWuQuR/zvwBjd9Eiki+UUlcNrx7A==" saltValue="vqmyr0MLtW3RdYCPv5T6EQ==" spinCount="100000" sheet="1" objects="1" scenarios="1"/>
  <protectedRanges>
    <protectedRange sqref="C3" name="Range1"/>
    <protectedRange sqref="B6" name="Range2"/>
  </protectedRanges>
  <sortState xmlns:xlrd2="http://schemas.microsoft.com/office/spreadsheetml/2017/richdata2" ref="A13:B85">
    <sortCondition ref="A13:A85"/>
  </sortState>
  <mergeCells count="7">
    <mergeCell ref="A1:N1"/>
    <mergeCell ref="B5:G5"/>
    <mergeCell ref="B6:G7"/>
    <mergeCell ref="C3:G3"/>
    <mergeCell ref="C9:G9"/>
    <mergeCell ref="H9:L9"/>
    <mergeCell ref="A5:A7"/>
  </mergeCells>
  <phoneticPr fontId="29" type="noConversion"/>
  <conditionalFormatting sqref="A54:A1048576 A3:A5 A53:B53 A8:A52">
    <cfRule type="duplicateValues" dxfId="0" priority="1"/>
  </conditionalFormatting>
  <dataValidations count="1">
    <dataValidation type="list" allowBlank="1" showInputMessage="1" showErrorMessage="1" sqref="C3:G3" xr:uid="{CBC7ADC0-18EE-46E7-AEDA-DD7519FF1364}">
      <formula1>$R$7:$R$116</formula1>
    </dataValidation>
  </dataValidations>
  <printOptions horizontalCentered="1"/>
  <pageMargins left="0.2" right="0.2" top="0.25" bottom="0.25" header="0.3" footer="0.3"/>
  <pageSetup scale="77" fitToHeight="2"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671E-F358-40FA-AAED-D64D5C1D77D6}">
  <sheetPr>
    <pageSetUpPr fitToPage="1"/>
  </sheetPr>
  <dimension ref="A1:N70"/>
  <sheetViews>
    <sheetView zoomScale="110" zoomScaleNormal="110" workbookViewId="0">
      <pane xSplit="1" ySplit="6" topLeftCell="B7" activePane="bottomRight" state="frozen"/>
      <selection pane="topRight" activeCell="B1" sqref="B1"/>
      <selection pane="bottomLeft" activeCell="A7" sqref="A7"/>
      <selection pane="bottomRight" activeCell="F8" sqref="F8"/>
    </sheetView>
  </sheetViews>
  <sheetFormatPr defaultRowHeight="14.5" x14ac:dyDescent="0.35"/>
  <cols>
    <col min="1" max="1" width="14.36328125" bestFit="1" customWidth="1"/>
    <col min="2" max="2" width="21.6328125" bestFit="1" customWidth="1"/>
    <col min="3" max="3" width="13.1796875" bestFit="1" customWidth="1"/>
    <col min="4" max="4" width="8.7265625" style="1" bestFit="1" customWidth="1"/>
    <col min="5" max="5" width="11.54296875" style="1" bestFit="1" customWidth="1"/>
    <col min="6" max="6" width="21.08984375" bestFit="1" customWidth="1"/>
    <col min="7" max="7" width="13.1796875" style="2" customWidth="1"/>
    <col min="8" max="8" width="10.6328125" customWidth="1"/>
    <col min="9" max="9" width="14.08984375" customWidth="1"/>
    <col min="10" max="17" width="8.7265625" customWidth="1"/>
  </cols>
  <sheetData>
    <row r="1" spans="1:14" ht="36" x14ac:dyDescent="0.8">
      <c r="A1" s="110" t="s">
        <v>627</v>
      </c>
      <c r="B1" s="110"/>
      <c r="C1" s="110"/>
      <c r="D1" s="110"/>
      <c r="E1" s="110"/>
      <c r="F1" s="110"/>
      <c r="G1" s="110"/>
      <c r="H1" s="110"/>
      <c r="I1" s="110"/>
      <c r="J1" s="91"/>
      <c r="K1" s="91"/>
      <c r="L1" s="91"/>
      <c r="M1" s="91"/>
      <c r="N1" s="91"/>
    </row>
    <row r="3" spans="1:14" ht="23.5" x14ac:dyDescent="0.55000000000000004">
      <c r="A3" s="111" t="s">
        <v>95</v>
      </c>
      <c r="B3" s="111"/>
      <c r="C3" s="111"/>
      <c r="D3" s="111"/>
      <c r="E3" s="88"/>
      <c r="F3" t="s">
        <v>142</v>
      </c>
      <c r="G3" s="89"/>
    </row>
    <row r="4" spans="1:14" ht="26" x14ac:dyDescent="0.6">
      <c r="A4" s="112">
        <v>2</v>
      </c>
      <c r="B4" s="112"/>
      <c r="C4" s="112"/>
      <c r="D4" s="112"/>
      <c r="E4" s="90"/>
      <c r="F4" s="117" t="s">
        <v>107</v>
      </c>
      <c r="G4" s="117"/>
      <c r="H4" s="117"/>
    </row>
    <row r="5" spans="1:14" ht="26" x14ac:dyDescent="0.6">
      <c r="A5" s="90"/>
      <c r="B5" s="90"/>
      <c r="C5" s="90"/>
      <c r="D5" s="90"/>
      <c r="E5" s="90"/>
      <c r="F5" s="117"/>
      <c r="G5" s="117"/>
      <c r="H5" s="117"/>
    </row>
    <row r="6" spans="1:14" ht="43.5" x14ac:dyDescent="0.35">
      <c r="A6" s="4" t="s">
        <v>4</v>
      </c>
      <c r="B6" s="4" t="s">
        <v>1</v>
      </c>
      <c r="C6" s="4" t="s">
        <v>2</v>
      </c>
      <c r="D6" s="6" t="s">
        <v>0</v>
      </c>
      <c r="E6" s="6" t="s">
        <v>96</v>
      </c>
      <c r="F6" s="4" t="s">
        <v>3</v>
      </c>
      <c r="G6" s="5" t="s">
        <v>106</v>
      </c>
      <c r="H6" s="97" t="s">
        <v>269</v>
      </c>
      <c r="I6" s="69" t="s">
        <v>629</v>
      </c>
    </row>
    <row r="7" spans="1:14" x14ac:dyDescent="0.35">
      <c r="A7" t="s">
        <v>6</v>
      </c>
      <c r="B7" t="s">
        <v>41</v>
      </c>
      <c r="C7" t="s">
        <v>42</v>
      </c>
      <c r="D7" s="1">
        <v>90648</v>
      </c>
      <c r="E7" s="1">
        <v>1</v>
      </c>
      <c r="F7" t="s">
        <v>22</v>
      </c>
      <c r="G7" s="2">
        <v>13.406000000000001</v>
      </c>
      <c r="H7" s="98">
        <f t="shared" ref="H7:H50" si="0">G7*$A$4</f>
        <v>26.812000000000001</v>
      </c>
      <c r="I7" s="3">
        <f>ROUND(H7,0)</f>
        <v>27</v>
      </c>
    </row>
    <row r="8" spans="1:14" x14ac:dyDescent="0.35">
      <c r="A8" t="s">
        <v>6</v>
      </c>
      <c r="B8" t="s">
        <v>90</v>
      </c>
      <c r="C8" t="s">
        <v>91</v>
      </c>
      <c r="D8" s="1">
        <v>90715</v>
      </c>
      <c r="E8" s="1">
        <v>3</v>
      </c>
      <c r="F8" t="s">
        <v>9</v>
      </c>
      <c r="G8" s="2">
        <v>49.2</v>
      </c>
      <c r="H8" s="98">
        <f t="shared" si="0"/>
        <v>98.4</v>
      </c>
      <c r="I8" s="3">
        <f t="shared" ref="I8:I67" si="1">ROUND(H8,0)</f>
        <v>98</v>
      </c>
    </row>
    <row r="9" spans="1:14" x14ac:dyDescent="0.35">
      <c r="A9" t="s">
        <v>6</v>
      </c>
      <c r="B9" t="s">
        <v>90</v>
      </c>
      <c r="C9" t="s">
        <v>92</v>
      </c>
      <c r="D9" s="1">
        <v>90715</v>
      </c>
      <c r="E9" s="1">
        <v>3</v>
      </c>
      <c r="F9" t="s">
        <v>75</v>
      </c>
      <c r="G9" s="2">
        <v>49.2</v>
      </c>
      <c r="H9" s="98">
        <f t="shared" si="0"/>
        <v>98.4</v>
      </c>
      <c r="I9" s="3">
        <f t="shared" si="1"/>
        <v>98</v>
      </c>
    </row>
    <row r="10" spans="1:14" x14ac:dyDescent="0.35">
      <c r="A10" t="s">
        <v>13</v>
      </c>
      <c r="B10" t="s">
        <v>50</v>
      </c>
      <c r="C10" t="s">
        <v>51</v>
      </c>
      <c r="D10" s="1">
        <v>90620</v>
      </c>
      <c r="E10" s="1">
        <v>1</v>
      </c>
      <c r="F10" t="s">
        <v>12</v>
      </c>
      <c r="G10" s="2">
        <v>237.126</v>
      </c>
      <c r="H10" s="98">
        <f t="shared" si="0"/>
        <v>474.25200000000001</v>
      </c>
      <c r="I10" s="3">
        <f t="shared" si="1"/>
        <v>474</v>
      </c>
    </row>
    <row r="11" spans="1:14" x14ac:dyDescent="0.35">
      <c r="A11" t="s">
        <v>6</v>
      </c>
      <c r="B11" t="s">
        <v>73</v>
      </c>
      <c r="C11" t="s">
        <v>74</v>
      </c>
      <c r="D11" s="1" t="s">
        <v>98</v>
      </c>
      <c r="E11" s="1">
        <v>1</v>
      </c>
      <c r="F11" t="s">
        <v>75</v>
      </c>
      <c r="G11" s="2">
        <v>556.13199999999995</v>
      </c>
      <c r="H11" s="98">
        <f t="shared" si="0"/>
        <v>1112.2639999999999</v>
      </c>
      <c r="I11" s="3">
        <f t="shared" si="1"/>
        <v>1112</v>
      </c>
    </row>
    <row r="12" spans="1:14" x14ac:dyDescent="0.35">
      <c r="A12" t="s">
        <v>6</v>
      </c>
      <c r="B12" t="s">
        <v>76</v>
      </c>
      <c r="C12" t="s">
        <v>77</v>
      </c>
      <c r="D12" s="1" t="s">
        <v>97</v>
      </c>
      <c r="E12" s="1">
        <v>1</v>
      </c>
      <c r="F12" t="s">
        <v>75</v>
      </c>
      <c r="G12" s="2">
        <v>556.13199999999995</v>
      </c>
      <c r="H12" s="98">
        <f t="shared" si="0"/>
        <v>1112.2639999999999</v>
      </c>
      <c r="I12" s="3">
        <f t="shared" si="1"/>
        <v>1112</v>
      </c>
    </row>
    <row r="13" spans="1:14" x14ac:dyDescent="0.35">
      <c r="A13" t="s">
        <v>13</v>
      </c>
      <c r="B13" t="s">
        <v>88</v>
      </c>
      <c r="C13" t="s">
        <v>89</v>
      </c>
      <c r="D13" s="1">
        <v>90715</v>
      </c>
      <c r="E13" s="1">
        <v>3</v>
      </c>
      <c r="F13" t="s">
        <v>12</v>
      </c>
      <c r="G13" s="2">
        <v>48.746000000000002</v>
      </c>
      <c r="H13" s="98">
        <f t="shared" si="0"/>
        <v>97.492000000000004</v>
      </c>
      <c r="I13" s="3">
        <f t="shared" si="1"/>
        <v>97</v>
      </c>
    </row>
    <row r="14" spans="1:14" x14ac:dyDescent="0.35">
      <c r="A14" t="s">
        <v>6</v>
      </c>
      <c r="B14" t="s">
        <v>7</v>
      </c>
      <c r="C14" t="s">
        <v>8</v>
      </c>
      <c r="D14" s="1">
        <v>90700</v>
      </c>
      <c r="E14" s="1">
        <v>3</v>
      </c>
      <c r="F14" t="s">
        <v>9</v>
      </c>
      <c r="G14" s="2">
        <v>30.393000000000001</v>
      </c>
      <c r="H14" s="98">
        <f t="shared" si="0"/>
        <v>60.786000000000001</v>
      </c>
      <c r="I14" s="3">
        <f t="shared" si="1"/>
        <v>61</v>
      </c>
    </row>
    <row r="15" spans="1:14" x14ac:dyDescent="0.35">
      <c r="A15" t="s">
        <v>25</v>
      </c>
      <c r="B15" t="s">
        <v>110</v>
      </c>
      <c r="C15" t="s">
        <v>111</v>
      </c>
      <c r="D15" s="1">
        <v>90382</v>
      </c>
      <c r="E15" s="1">
        <v>1</v>
      </c>
      <c r="F15" t="s">
        <v>112</v>
      </c>
      <c r="G15" s="2">
        <v>556</v>
      </c>
      <c r="H15" s="98">
        <f t="shared" si="0"/>
        <v>1112</v>
      </c>
      <c r="I15" s="3">
        <f t="shared" si="1"/>
        <v>1112</v>
      </c>
    </row>
    <row r="16" spans="1:14" x14ac:dyDescent="0.35">
      <c r="A16" t="s">
        <v>25</v>
      </c>
      <c r="B16" t="s">
        <v>110</v>
      </c>
      <c r="C16" t="s">
        <v>113</v>
      </c>
      <c r="D16" s="1">
        <v>90382</v>
      </c>
      <c r="E16" s="1">
        <v>1</v>
      </c>
      <c r="F16" t="s">
        <v>12</v>
      </c>
      <c r="G16" s="2">
        <v>556</v>
      </c>
      <c r="H16" s="98">
        <f t="shared" si="0"/>
        <v>1112</v>
      </c>
      <c r="I16" s="3">
        <f t="shared" si="1"/>
        <v>1112</v>
      </c>
    </row>
    <row r="17" spans="1:9" x14ac:dyDescent="0.35">
      <c r="A17" t="s">
        <v>13</v>
      </c>
      <c r="B17" t="s">
        <v>35</v>
      </c>
      <c r="C17" t="s">
        <v>36</v>
      </c>
      <c r="D17" s="1">
        <v>90744</v>
      </c>
      <c r="E17" s="1">
        <v>1</v>
      </c>
      <c r="F17" t="s">
        <v>12</v>
      </c>
      <c r="G17" s="2">
        <v>29.251999999999999</v>
      </c>
      <c r="H17" s="98">
        <f t="shared" si="0"/>
        <v>58.503999999999998</v>
      </c>
      <c r="I17" s="3">
        <f t="shared" si="1"/>
        <v>59</v>
      </c>
    </row>
    <row r="18" spans="1:9" x14ac:dyDescent="0.35">
      <c r="A18" t="s">
        <v>25</v>
      </c>
      <c r="B18" t="s">
        <v>45</v>
      </c>
      <c r="C18" t="s">
        <v>46</v>
      </c>
      <c r="D18" s="1">
        <v>90651</v>
      </c>
      <c r="E18" s="1">
        <v>1</v>
      </c>
      <c r="F18" t="s">
        <v>12</v>
      </c>
      <c r="G18" s="2">
        <v>329.09</v>
      </c>
      <c r="H18" s="98">
        <f t="shared" si="0"/>
        <v>658.18</v>
      </c>
      <c r="I18" s="3">
        <f t="shared" si="1"/>
        <v>658</v>
      </c>
    </row>
    <row r="19" spans="1:9" x14ac:dyDescent="0.35">
      <c r="A19" t="s">
        <v>13</v>
      </c>
      <c r="B19" t="s">
        <v>31</v>
      </c>
      <c r="C19" t="s">
        <v>32</v>
      </c>
      <c r="D19" s="1">
        <v>90633</v>
      </c>
      <c r="E19" s="1">
        <v>1</v>
      </c>
      <c r="F19" t="s">
        <v>12</v>
      </c>
      <c r="G19" s="2">
        <v>39.127000000000002</v>
      </c>
      <c r="H19" s="98">
        <f t="shared" si="0"/>
        <v>78.254000000000005</v>
      </c>
      <c r="I19" s="3">
        <f t="shared" si="1"/>
        <v>78</v>
      </c>
    </row>
    <row r="20" spans="1:9" x14ac:dyDescent="0.35">
      <c r="A20" t="s">
        <v>13</v>
      </c>
      <c r="B20" t="s">
        <v>43</v>
      </c>
      <c r="C20" t="s">
        <v>44</v>
      </c>
      <c r="D20" s="1">
        <v>90648</v>
      </c>
      <c r="E20" s="1">
        <v>1</v>
      </c>
      <c r="F20" t="s">
        <v>9</v>
      </c>
      <c r="G20" s="2">
        <v>13.164999999999999</v>
      </c>
      <c r="H20" s="98">
        <f t="shared" si="0"/>
        <v>26.33</v>
      </c>
      <c r="I20" s="3">
        <f t="shared" si="1"/>
        <v>26</v>
      </c>
    </row>
    <row r="21" spans="1:9" x14ac:dyDescent="0.35">
      <c r="A21" t="s">
        <v>13</v>
      </c>
      <c r="B21" t="s">
        <v>10</v>
      </c>
      <c r="C21" t="s">
        <v>11</v>
      </c>
      <c r="D21" s="1">
        <v>90700</v>
      </c>
      <c r="E21" s="1">
        <v>3</v>
      </c>
      <c r="F21" t="s">
        <v>12</v>
      </c>
      <c r="G21" s="2">
        <v>29.591000000000001</v>
      </c>
      <c r="H21" s="98">
        <f t="shared" si="0"/>
        <v>59.182000000000002</v>
      </c>
      <c r="I21" s="3">
        <f t="shared" si="1"/>
        <v>59</v>
      </c>
    </row>
    <row r="22" spans="1:9" x14ac:dyDescent="0.35">
      <c r="A22" t="s">
        <v>6</v>
      </c>
      <c r="B22" t="s">
        <v>26</v>
      </c>
      <c r="C22" t="s">
        <v>27</v>
      </c>
      <c r="D22" s="1">
        <v>90713</v>
      </c>
      <c r="E22" s="1">
        <v>1</v>
      </c>
      <c r="F22" t="s">
        <v>28</v>
      </c>
      <c r="G22" s="2">
        <v>44.731999999999999</v>
      </c>
      <c r="H22" s="98">
        <f t="shared" si="0"/>
        <v>89.463999999999999</v>
      </c>
      <c r="I22" s="3">
        <f t="shared" si="1"/>
        <v>89</v>
      </c>
    </row>
    <row r="23" spans="1:9" x14ac:dyDescent="0.35">
      <c r="A23" t="s">
        <v>13</v>
      </c>
      <c r="B23" t="s">
        <v>16</v>
      </c>
      <c r="C23" t="s">
        <v>17</v>
      </c>
      <c r="D23" s="1">
        <v>90696</v>
      </c>
      <c r="E23" s="1">
        <v>4</v>
      </c>
      <c r="F23" t="s">
        <v>12</v>
      </c>
      <c r="G23" s="2">
        <v>62.820999999999998</v>
      </c>
      <c r="H23" s="98">
        <f t="shared" si="0"/>
        <v>125.642</v>
      </c>
      <c r="I23" s="3">
        <f t="shared" si="1"/>
        <v>126</v>
      </c>
    </row>
    <row r="24" spans="1:9" x14ac:dyDescent="0.35">
      <c r="A24" t="s">
        <v>6</v>
      </c>
      <c r="B24" t="s">
        <v>52</v>
      </c>
      <c r="C24" t="s">
        <v>53</v>
      </c>
      <c r="D24" s="1">
        <v>90619</v>
      </c>
      <c r="E24" s="1">
        <v>1</v>
      </c>
      <c r="F24" t="s">
        <v>9</v>
      </c>
      <c r="G24" s="2">
        <v>171.97200000000001</v>
      </c>
      <c r="H24" s="98">
        <f t="shared" si="0"/>
        <v>343.94400000000002</v>
      </c>
      <c r="I24" s="3">
        <f t="shared" si="1"/>
        <v>344</v>
      </c>
    </row>
    <row r="25" spans="1:9" x14ac:dyDescent="0.35">
      <c r="A25" t="s">
        <v>13</v>
      </c>
      <c r="B25" t="s">
        <v>54</v>
      </c>
      <c r="C25" t="s">
        <v>55</v>
      </c>
      <c r="D25" s="1">
        <v>90734</v>
      </c>
      <c r="E25" s="1">
        <v>1</v>
      </c>
      <c r="F25" t="s">
        <v>9</v>
      </c>
      <c r="G25" s="2">
        <v>166.74700000000001</v>
      </c>
      <c r="H25" s="98">
        <f t="shared" si="0"/>
        <v>333.49400000000003</v>
      </c>
      <c r="I25" s="3">
        <f t="shared" si="1"/>
        <v>333</v>
      </c>
    </row>
    <row r="26" spans="1:9" x14ac:dyDescent="0.35">
      <c r="A26" t="s">
        <v>13</v>
      </c>
      <c r="B26" t="s">
        <v>56</v>
      </c>
      <c r="C26" t="s">
        <v>57</v>
      </c>
      <c r="D26" s="1">
        <v>90734</v>
      </c>
      <c r="E26" s="1">
        <v>1</v>
      </c>
      <c r="F26" t="s">
        <v>22</v>
      </c>
      <c r="G26" s="2">
        <v>166.74799999999999</v>
      </c>
      <c r="H26" s="98">
        <f t="shared" si="0"/>
        <v>333.49599999999998</v>
      </c>
      <c r="I26" s="3">
        <f t="shared" si="1"/>
        <v>333</v>
      </c>
    </row>
    <row r="27" spans="1:9" x14ac:dyDescent="0.35">
      <c r="A27" t="s">
        <v>25</v>
      </c>
      <c r="B27" t="s">
        <v>61</v>
      </c>
      <c r="C27" t="s">
        <v>62</v>
      </c>
      <c r="D27" s="1">
        <v>90707</v>
      </c>
      <c r="E27" s="1">
        <v>3</v>
      </c>
      <c r="F27" t="s">
        <v>9</v>
      </c>
      <c r="G27" s="2">
        <v>97.99</v>
      </c>
      <c r="H27" s="98">
        <f t="shared" si="0"/>
        <v>195.98</v>
      </c>
      <c r="I27" s="3">
        <f t="shared" si="1"/>
        <v>196</v>
      </c>
    </row>
    <row r="28" spans="1:9" x14ac:dyDescent="0.35">
      <c r="A28" t="s">
        <v>13</v>
      </c>
      <c r="B28" t="s">
        <v>18</v>
      </c>
      <c r="C28" t="s">
        <v>19</v>
      </c>
      <c r="D28" s="1">
        <v>90723</v>
      </c>
      <c r="E28" s="1">
        <v>5</v>
      </c>
      <c r="F28" t="s">
        <v>12</v>
      </c>
      <c r="G28" s="2">
        <v>103.62</v>
      </c>
      <c r="H28" s="98">
        <f t="shared" si="0"/>
        <v>207.24</v>
      </c>
      <c r="I28" s="3">
        <f t="shared" si="1"/>
        <v>207</v>
      </c>
    </row>
    <row r="29" spans="1:9" x14ac:dyDescent="0.35">
      <c r="A29" t="s">
        <v>25</v>
      </c>
      <c r="B29" t="s">
        <v>39</v>
      </c>
      <c r="C29" t="s">
        <v>40</v>
      </c>
      <c r="D29" s="1">
        <v>90647</v>
      </c>
      <c r="E29" s="1">
        <v>1</v>
      </c>
      <c r="F29" t="s">
        <v>9</v>
      </c>
      <c r="G29" s="2">
        <v>31.472999999999999</v>
      </c>
      <c r="H29" s="98">
        <f t="shared" si="0"/>
        <v>62.945999999999998</v>
      </c>
      <c r="I29" s="3">
        <f t="shared" si="1"/>
        <v>63</v>
      </c>
    </row>
    <row r="30" spans="1:9" x14ac:dyDescent="0.35">
      <c r="A30" t="s">
        <v>49</v>
      </c>
      <c r="B30" t="s">
        <v>58</v>
      </c>
      <c r="C30" t="s">
        <v>59</v>
      </c>
      <c r="D30" s="1">
        <v>90623</v>
      </c>
      <c r="E30" s="1">
        <v>1</v>
      </c>
      <c r="F30" t="s">
        <v>5</v>
      </c>
      <c r="G30" s="2">
        <v>237.65</v>
      </c>
      <c r="H30" s="98">
        <f t="shared" si="0"/>
        <v>475.3</v>
      </c>
      <c r="I30" s="3">
        <f t="shared" si="1"/>
        <v>475</v>
      </c>
    </row>
    <row r="31" spans="1:9" x14ac:dyDescent="0.35">
      <c r="A31" t="s">
        <v>49</v>
      </c>
      <c r="B31" t="s">
        <v>58</v>
      </c>
      <c r="C31" t="s">
        <v>60</v>
      </c>
      <c r="D31" s="1">
        <v>90623</v>
      </c>
      <c r="E31" s="1">
        <v>1</v>
      </c>
      <c r="F31" t="s">
        <v>22</v>
      </c>
      <c r="G31" s="2">
        <v>237.65</v>
      </c>
      <c r="H31" s="98">
        <f t="shared" si="0"/>
        <v>475.3</v>
      </c>
      <c r="I31" s="3">
        <f t="shared" si="1"/>
        <v>475</v>
      </c>
    </row>
    <row r="32" spans="1:9" x14ac:dyDescent="0.35">
      <c r="A32" t="s">
        <v>13</v>
      </c>
      <c r="B32" t="s">
        <v>108</v>
      </c>
      <c r="C32" t="s">
        <v>109</v>
      </c>
      <c r="D32" s="1">
        <v>90624</v>
      </c>
      <c r="E32" s="1">
        <v>1</v>
      </c>
      <c r="F32" t="s">
        <v>9</v>
      </c>
      <c r="G32" s="2">
        <v>250.75</v>
      </c>
      <c r="H32" s="98">
        <f t="shared" si="0"/>
        <v>501.5</v>
      </c>
      <c r="I32" s="3">
        <f t="shared" si="1"/>
        <v>502</v>
      </c>
    </row>
    <row r="33" spans="1:9" x14ac:dyDescent="0.35">
      <c r="A33" t="s">
        <v>6</v>
      </c>
      <c r="B33" t="s">
        <v>20</v>
      </c>
      <c r="C33" t="s">
        <v>21</v>
      </c>
      <c r="D33" s="1">
        <v>90698</v>
      </c>
      <c r="E33" s="1">
        <v>5</v>
      </c>
      <c r="F33" t="s">
        <v>22</v>
      </c>
      <c r="G33" s="2">
        <v>120.062</v>
      </c>
      <c r="H33" s="98">
        <f t="shared" si="0"/>
        <v>240.124</v>
      </c>
      <c r="I33" s="3">
        <f t="shared" si="1"/>
        <v>240</v>
      </c>
    </row>
    <row r="34" spans="1:9" x14ac:dyDescent="0.35">
      <c r="A34" t="s">
        <v>25</v>
      </c>
      <c r="B34" t="s">
        <v>71</v>
      </c>
      <c r="C34" t="s">
        <v>72</v>
      </c>
      <c r="D34" s="1">
        <v>90732</v>
      </c>
      <c r="E34" s="1">
        <v>1</v>
      </c>
      <c r="F34" t="s">
        <v>12</v>
      </c>
      <c r="G34" s="2">
        <v>117.081</v>
      </c>
      <c r="H34" s="98">
        <f t="shared" si="0"/>
        <v>234.16200000000001</v>
      </c>
      <c r="I34" s="3">
        <f t="shared" si="1"/>
        <v>234</v>
      </c>
    </row>
    <row r="35" spans="1:9" x14ac:dyDescent="0.35">
      <c r="A35" t="s">
        <v>49</v>
      </c>
      <c r="B35" t="s">
        <v>69</v>
      </c>
      <c r="C35" t="s">
        <v>70</v>
      </c>
      <c r="D35" s="1">
        <v>90677</v>
      </c>
      <c r="E35" s="1">
        <v>1</v>
      </c>
      <c r="F35" t="s">
        <v>12</v>
      </c>
      <c r="G35" s="2">
        <v>274.60000000000002</v>
      </c>
      <c r="H35" s="98">
        <f t="shared" si="0"/>
        <v>549.20000000000005</v>
      </c>
      <c r="I35" s="3">
        <f t="shared" si="1"/>
        <v>549</v>
      </c>
    </row>
    <row r="36" spans="1:9" x14ac:dyDescent="0.35">
      <c r="A36" t="s">
        <v>13</v>
      </c>
      <c r="B36" t="s">
        <v>63</v>
      </c>
      <c r="C36" t="s">
        <v>64</v>
      </c>
      <c r="D36" s="1">
        <v>90707</v>
      </c>
      <c r="E36" s="1">
        <v>3</v>
      </c>
      <c r="F36" t="s">
        <v>9</v>
      </c>
      <c r="G36" s="2">
        <v>95.200999999999993</v>
      </c>
      <c r="H36" s="98">
        <f t="shared" si="0"/>
        <v>190.40199999999999</v>
      </c>
      <c r="I36" s="3">
        <f t="shared" si="1"/>
        <v>190</v>
      </c>
    </row>
    <row r="37" spans="1:9" x14ac:dyDescent="0.35">
      <c r="A37" t="s">
        <v>25</v>
      </c>
      <c r="B37" t="s">
        <v>65</v>
      </c>
      <c r="C37" t="s">
        <v>66</v>
      </c>
      <c r="D37" s="1">
        <v>90710</v>
      </c>
      <c r="E37" s="1">
        <v>4</v>
      </c>
      <c r="F37" t="s">
        <v>9</v>
      </c>
      <c r="G37" s="2">
        <v>289.16800000000001</v>
      </c>
      <c r="H37" s="98">
        <f t="shared" si="0"/>
        <v>578.33600000000001</v>
      </c>
      <c r="I37" s="3">
        <f t="shared" si="1"/>
        <v>578</v>
      </c>
    </row>
    <row r="38" spans="1:9" x14ac:dyDescent="0.35">
      <c r="A38" t="s">
        <v>6</v>
      </c>
      <c r="B38" t="s">
        <v>14</v>
      </c>
      <c r="C38" t="s">
        <v>15</v>
      </c>
      <c r="D38" s="1">
        <v>90696</v>
      </c>
      <c r="E38" s="1">
        <v>4</v>
      </c>
      <c r="F38" t="s">
        <v>12</v>
      </c>
      <c r="G38" s="2">
        <v>64.573999999999998</v>
      </c>
      <c r="H38" s="98">
        <f t="shared" si="0"/>
        <v>129.148</v>
      </c>
      <c r="I38" s="3">
        <f t="shared" si="1"/>
        <v>129</v>
      </c>
    </row>
    <row r="39" spans="1:9" x14ac:dyDescent="0.35">
      <c r="A39" t="s">
        <v>25</v>
      </c>
      <c r="B39" t="s">
        <v>37</v>
      </c>
      <c r="C39" t="s">
        <v>38</v>
      </c>
      <c r="D39" s="1">
        <v>90740</v>
      </c>
      <c r="E39" s="1">
        <v>1</v>
      </c>
      <c r="F39" t="s">
        <v>12</v>
      </c>
      <c r="G39" s="2">
        <v>29.265000000000001</v>
      </c>
      <c r="H39" s="98">
        <f t="shared" si="0"/>
        <v>58.53</v>
      </c>
      <c r="I39" s="3">
        <f t="shared" si="1"/>
        <v>59</v>
      </c>
    </row>
    <row r="40" spans="1:9" x14ac:dyDescent="0.35">
      <c r="A40" t="s">
        <v>13</v>
      </c>
      <c r="B40" t="s">
        <v>83</v>
      </c>
      <c r="C40" t="s">
        <v>84</v>
      </c>
      <c r="D40" s="1">
        <v>90681</v>
      </c>
      <c r="E40" s="1">
        <v>1</v>
      </c>
      <c r="F40" t="s">
        <v>80</v>
      </c>
      <c r="G40" s="2">
        <v>147.02000000000001</v>
      </c>
      <c r="H40" s="98">
        <f t="shared" si="0"/>
        <v>294.04000000000002</v>
      </c>
      <c r="I40" s="3">
        <f t="shared" si="1"/>
        <v>294</v>
      </c>
    </row>
    <row r="41" spans="1:9" x14ac:dyDescent="0.35">
      <c r="A41" t="s">
        <v>25</v>
      </c>
      <c r="B41" t="s">
        <v>78</v>
      </c>
      <c r="C41" t="s">
        <v>79</v>
      </c>
      <c r="D41" s="1">
        <v>90680</v>
      </c>
      <c r="E41" s="1">
        <v>1</v>
      </c>
      <c r="F41" t="s">
        <v>80</v>
      </c>
      <c r="G41" s="2">
        <v>102.741</v>
      </c>
      <c r="H41" s="98">
        <f t="shared" si="0"/>
        <v>205.482</v>
      </c>
      <c r="I41" s="3">
        <f t="shared" si="1"/>
        <v>205</v>
      </c>
    </row>
    <row r="42" spans="1:9" x14ac:dyDescent="0.35">
      <c r="A42" t="s">
        <v>25</v>
      </c>
      <c r="B42" t="s">
        <v>78</v>
      </c>
      <c r="C42" t="s">
        <v>81</v>
      </c>
      <c r="D42" s="1">
        <v>90680</v>
      </c>
      <c r="E42" s="1">
        <v>1</v>
      </c>
      <c r="F42" t="s">
        <v>82</v>
      </c>
      <c r="G42" s="2">
        <v>102.741</v>
      </c>
      <c r="H42" s="98">
        <f t="shared" si="0"/>
        <v>205.482</v>
      </c>
      <c r="I42" s="3">
        <f t="shared" si="1"/>
        <v>205</v>
      </c>
    </row>
    <row r="43" spans="1:9" x14ac:dyDescent="0.35">
      <c r="A43" t="s">
        <v>6</v>
      </c>
      <c r="B43" t="s">
        <v>85</v>
      </c>
      <c r="C43" t="s">
        <v>86</v>
      </c>
      <c r="D43" s="1">
        <v>90714</v>
      </c>
      <c r="E43" s="1">
        <v>2</v>
      </c>
      <c r="F43" t="s">
        <v>12</v>
      </c>
      <c r="G43" s="2">
        <v>42.246000000000002</v>
      </c>
      <c r="H43" s="98">
        <f t="shared" si="0"/>
        <v>84.492000000000004</v>
      </c>
      <c r="I43" s="3">
        <f t="shared" si="1"/>
        <v>84</v>
      </c>
    </row>
    <row r="44" spans="1:9" x14ac:dyDescent="0.35">
      <c r="A44" t="s">
        <v>6</v>
      </c>
      <c r="B44" t="s">
        <v>85</v>
      </c>
      <c r="C44" t="s">
        <v>87</v>
      </c>
      <c r="D44" s="1">
        <v>90714</v>
      </c>
      <c r="E44" s="1">
        <v>2</v>
      </c>
      <c r="F44" t="s">
        <v>9</v>
      </c>
      <c r="G44" s="2">
        <v>42.246000000000002</v>
      </c>
      <c r="H44" s="98">
        <f t="shared" si="0"/>
        <v>84.492000000000004</v>
      </c>
      <c r="I44" s="3">
        <f t="shared" si="1"/>
        <v>84</v>
      </c>
    </row>
    <row r="45" spans="1:9" x14ac:dyDescent="0.35">
      <c r="A45" t="s">
        <v>49</v>
      </c>
      <c r="B45" t="s">
        <v>47</v>
      </c>
      <c r="C45" t="s">
        <v>48</v>
      </c>
      <c r="D45" s="1">
        <v>90621</v>
      </c>
      <c r="E45" s="1">
        <v>1</v>
      </c>
      <c r="F45" t="s">
        <v>12</v>
      </c>
      <c r="G45" s="2">
        <v>207.32</v>
      </c>
      <c r="H45" s="98">
        <f t="shared" si="0"/>
        <v>414.64</v>
      </c>
      <c r="I45" s="3">
        <f t="shared" si="1"/>
        <v>415</v>
      </c>
    </row>
    <row r="46" spans="1:9" x14ac:dyDescent="0.35">
      <c r="A46" t="s">
        <v>13</v>
      </c>
      <c r="B46" t="s">
        <v>33</v>
      </c>
      <c r="C46" t="s">
        <v>34</v>
      </c>
      <c r="D46" s="1">
        <v>90636</v>
      </c>
      <c r="E46" s="1">
        <v>2</v>
      </c>
      <c r="F46" t="s">
        <v>12</v>
      </c>
      <c r="G46" s="2">
        <v>132.43100000000001</v>
      </c>
      <c r="H46" s="98">
        <f t="shared" si="0"/>
        <v>264.86200000000002</v>
      </c>
      <c r="I46" s="3">
        <f t="shared" si="1"/>
        <v>265</v>
      </c>
    </row>
    <row r="47" spans="1:9" x14ac:dyDescent="0.35">
      <c r="A47" t="s">
        <v>25</v>
      </c>
      <c r="B47" t="s">
        <v>29</v>
      </c>
      <c r="C47" t="s">
        <v>30</v>
      </c>
      <c r="D47" s="1">
        <v>90633</v>
      </c>
      <c r="E47" s="1">
        <v>1</v>
      </c>
      <c r="F47" t="s">
        <v>12</v>
      </c>
      <c r="G47" s="2">
        <v>39.988</v>
      </c>
      <c r="H47" s="98">
        <f t="shared" si="0"/>
        <v>79.975999999999999</v>
      </c>
      <c r="I47" s="3">
        <f t="shared" si="1"/>
        <v>80</v>
      </c>
    </row>
    <row r="48" spans="1:9" x14ac:dyDescent="0.35">
      <c r="A48" t="s">
        <v>25</v>
      </c>
      <c r="B48" t="s">
        <v>93</v>
      </c>
      <c r="C48" t="s">
        <v>94</v>
      </c>
      <c r="D48" s="1">
        <v>90716</v>
      </c>
      <c r="E48" s="1">
        <v>1</v>
      </c>
      <c r="F48" t="s">
        <v>9</v>
      </c>
      <c r="G48" s="2">
        <v>192.11500000000001</v>
      </c>
      <c r="H48" s="98">
        <f t="shared" si="0"/>
        <v>384.23</v>
      </c>
      <c r="I48" s="3">
        <f t="shared" si="1"/>
        <v>384</v>
      </c>
    </row>
    <row r="49" spans="1:9" x14ac:dyDescent="0.35">
      <c r="A49" t="s">
        <v>25</v>
      </c>
      <c r="B49" t="s">
        <v>23</v>
      </c>
      <c r="C49" t="s">
        <v>24</v>
      </c>
      <c r="D49" s="1">
        <v>90697</v>
      </c>
      <c r="E49" s="1">
        <v>6</v>
      </c>
      <c r="F49" t="s">
        <v>12</v>
      </c>
      <c r="G49" s="2">
        <v>156.69999999999999</v>
      </c>
      <c r="H49" s="98">
        <f t="shared" si="0"/>
        <v>313.39999999999998</v>
      </c>
      <c r="I49" s="3">
        <f t="shared" si="1"/>
        <v>313</v>
      </c>
    </row>
    <row r="50" spans="1:9" x14ac:dyDescent="0.35">
      <c r="A50" t="s">
        <v>25</v>
      </c>
      <c r="B50" t="s">
        <v>67</v>
      </c>
      <c r="C50" t="s">
        <v>68</v>
      </c>
      <c r="D50" s="1">
        <v>90671</v>
      </c>
      <c r="E50" s="1">
        <v>1</v>
      </c>
      <c r="F50" t="s">
        <v>12</v>
      </c>
      <c r="G50" s="2">
        <v>240.62299999999999</v>
      </c>
      <c r="H50" s="98">
        <f t="shared" si="0"/>
        <v>481.24599999999998</v>
      </c>
      <c r="I50" s="3">
        <f t="shared" si="1"/>
        <v>481</v>
      </c>
    </row>
    <row r="51" spans="1:9" s="8" customFormat="1" ht="18.5" x14ac:dyDescent="0.45">
      <c r="A51" s="12" t="s">
        <v>143</v>
      </c>
      <c r="C51" s="8" t="s">
        <v>147</v>
      </c>
      <c r="D51" s="9"/>
      <c r="E51" s="9"/>
      <c r="G51" s="10"/>
      <c r="H51" s="11"/>
      <c r="I51" s="99"/>
    </row>
    <row r="52" spans="1:9" x14ac:dyDescent="0.35">
      <c r="A52" t="s">
        <v>6</v>
      </c>
      <c r="B52" t="s">
        <v>115</v>
      </c>
      <c r="C52" t="s">
        <v>116</v>
      </c>
      <c r="D52" s="1">
        <v>90658</v>
      </c>
      <c r="E52" s="1">
        <v>1</v>
      </c>
      <c r="F52" t="s">
        <v>99</v>
      </c>
      <c r="G52" s="2">
        <v>19.483000000000001</v>
      </c>
      <c r="H52" s="98">
        <f t="shared" ref="H52:H62" si="2">G52*$A$4</f>
        <v>38.966000000000001</v>
      </c>
      <c r="I52" s="3">
        <f t="shared" si="1"/>
        <v>39</v>
      </c>
    </row>
    <row r="53" spans="1:9" x14ac:dyDescent="0.35">
      <c r="A53" t="s">
        <v>6</v>
      </c>
      <c r="B53" t="s">
        <v>115</v>
      </c>
      <c r="C53" t="s">
        <v>117</v>
      </c>
      <c r="D53" s="1">
        <v>90656</v>
      </c>
      <c r="E53" s="1">
        <v>1</v>
      </c>
      <c r="F53" t="s">
        <v>118</v>
      </c>
      <c r="G53" s="2">
        <v>20.878</v>
      </c>
      <c r="H53" s="98">
        <f t="shared" si="2"/>
        <v>41.756</v>
      </c>
      <c r="I53" s="3">
        <f t="shared" si="1"/>
        <v>42</v>
      </c>
    </row>
    <row r="54" spans="1:9" x14ac:dyDescent="0.35">
      <c r="A54" t="s">
        <v>6</v>
      </c>
      <c r="B54" t="s">
        <v>119</v>
      </c>
      <c r="C54" t="s">
        <v>120</v>
      </c>
      <c r="D54" s="1">
        <v>90662</v>
      </c>
      <c r="E54" s="1">
        <v>1</v>
      </c>
      <c r="F54" t="s">
        <v>12</v>
      </c>
      <c r="G54" s="2">
        <v>86.23</v>
      </c>
      <c r="H54" s="98">
        <f t="shared" si="2"/>
        <v>172.46</v>
      </c>
      <c r="I54" s="3">
        <f t="shared" si="1"/>
        <v>172</v>
      </c>
    </row>
    <row r="55" spans="1:9" x14ac:dyDescent="0.35">
      <c r="A55" t="s">
        <v>13</v>
      </c>
      <c r="B55" t="s">
        <v>121</v>
      </c>
      <c r="C55" t="s">
        <v>122</v>
      </c>
      <c r="D55" s="1">
        <v>90656</v>
      </c>
      <c r="E55" s="1">
        <v>1</v>
      </c>
      <c r="F55" t="s">
        <v>123</v>
      </c>
      <c r="G55" s="2">
        <v>20.49</v>
      </c>
      <c r="H55" s="98">
        <f t="shared" si="2"/>
        <v>40.98</v>
      </c>
      <c r="I55" s="3">
        <f t="shared" si="1"/>
        <v>41</v>
      </c>
    </row>
    <row r="56" spans="1:9" x14ac:dyDescent="0.35">
      <c r="A56" t="s">
        <v>13</v>
      </c>
      <c r="B56" t="s">
        <v>100</v>
      </c>
      <c r="C56" t="s">
        <v>124</v>
      </c>
      <c r="D56" s="1">
        <v>90656</v>
      </c>
      <c r="E56" s="1">
        <v>1</v>
      </c>
      <c r="F56" t="s">
        <v>123</v>
      </c>
      <c r="G56" s="2">
        <v>20.49</v>
      </c>
      <c r="H56" s="98">
        <f t="shared" si="2"/>
        <v>40.98</v>
      </c>
      <c r="I56" s="3">
        <f t="shared" si="1"/>
        <v>41</v>
      </c>
    </row>
    <row r="57" spans="1:9" x14ac:dyDescent="0.35">
      <c r="A57" t="s">
        <v>103</v>
      </c>
      <c r="B57" t="s">
        <v>102</v>
      </c>
      <c r="C57" t="s">
        <v>125</v>
      </c>
      <c r="D57" s="1">
        <v>90661</v>
      </c>
      <c r="E57" s="1">
        <v>1</v>
      </c>
      <c r="F57" t="s">
        <v>12</v>
      </c>
      <c r="G57" s="2">
        <v>43.542000000000002</v>
      </c>
      <c r="H57" s="98">
        <f t="shared" si="2"/>
        <v>87.084000000000003</v>
      </c>
      <c r="I57" s="3">
        <f t="shared" si="1"/>
        <v>87</v>
      </c>
    </row>
    <row r="58" spans="1:9" x14ac:dyDescent="0.35">
      <c r="A58" t="s">
        <v>103</v>
      </c>
      <c r="B58" t="s">
        <v>102</v>
      </c>
      <c r="C58" t="s">
        <v>126</v>
      </c>
      <c r="D58" s="1">
        <v>90661</v>
      </c>
      <c r="E58" s="1">
        <v>1</v>
      </c>
      <c r="F58" t="s">
        <v>99</v>
      </c>
      <c r="G58" s="2">
        <v>43.542000000000002</v>
      </c>
      <c r="H58" s="98">
        <f t="shared" si="2"/>
        <v>87.084000000000003</v>
      </c>
      <c r="I58" s="3">
        <f t="shared" si="1"/>
        <v>87</v>
      </c>
    </row>
    <row r="59" spans="1:9" x14ac:dyDescent="0.35">
      <c r="A59" t="s">
        <v>103</v>
      </c>
      <c r="B59" t="s">
        <v>104</v>
      </c>
      <c r="C59" t="s">
        <v>127</v>
      </c>
      <c r="D59" s="1">
        <v>90656</v>
      </c>
      <c r="E59" s="1">
        <v>1</v>
      </c>
      <c r="F59" t="s">
        <v>12</v>
      </c>
      <c r="G59" s="2">
        <v>22.428000000000001</v>
      </c>
      <c r="H59" s="98">
        <f t="shared" si="2"/>
        <v>44.856000000000002</v>
      </c>
      <c r="I59" s="3">
        <f t="shared" si="1"/>
        <v>45</v>
      </c>
    </row>
    <row r="60" spans="1:9" x14ac:dyDescent="0.35">
      <c r="A60" t="s">
        <v>103</v>
      </c>
      <c r="B60" t="s">
        <v>104</v>
      </c>
      <c r="C60" t="s">
        <v>128</v>
      </c>
      <c r="D60" s="1">
        <v>90658</v>
      </c>
      <c r="E60" s="1">
        <v>1</v>
      </c>
      <c r="F60" t="s">
        <v>99</v>
      </c>
      <c r="G60" s="2">
        <v>20.73</v>
      </c>
      <c r="H60" s="98">
        <f t="shared" si="2"/>
        <v>41.46</v>
      </c>
      <c r="I60" s="3">
        <f t="shared" si="1"/>
        <v>41</v>
      </c>
    </row>
    <row r="61" spans="1:9" x14ac:dyDescent="0.35">
      <c r="A61" t="s">
        <v>103</v>
      </c>
      <c r="B61" t="s">
        <v>129</v>
      </c>
      <c r="C61" t="s">
        <v>130</v>
      </c>
      <c r="D61" s="1">
        <v>90653</v>
      </c>
      <c r="E61" s="1">
        <v>1</v>
      </c>
      <c r="F61" t="s">
        <v>123</v>
      </c>
      <c r="G61" s="2">
        <v>86.23</v>
      </c>
      <c r="H61" s="98">
        <f t="shared" si="2"/>
        <v>172.46</v>
      </c>
      <c r="I61" s="3">
        <f t="shared" si="1"/>
        <v>172</v>
      </c>
    </row>
    <row r="62" spans="1:9" x14ac:dyDescent="0.35">
      <c r="A62" t="s">
        <v>105</v>
      </c>
      <c r="B62" t="s">
        <v>131</v>
      </c>
      <c r="C62" t="s">
        <v>132</v>
      </c>
      <c r="D62" s="1">
        <v>90660</v>
      </c>
      <c r="E62" s="1">
        <v>1</v>
      </c>
      <c r="F62" t="s">
        <v>133</v>
      </c>
      <c r="G62" s="2">
        <v>25.44</v>
      </c>
      <c r="H62" s="98">
        <f t="shared" si="2"/>
        <v>50.88</v>
      </c>
      <c r="I62" s="3">
        <f t="shared" si="1"/>
        <v>51</v>
      </c>
    </row>
    <row r="63" spans="1:9" s="8" customFormat="1" ht="18.5" x14ac:dyDescent="0.45">
      <c r="A63" s="12" t="s">
        <v>144</v>
      </c>
      <c r="C63" s="8" t="s">
        <v>147</v>
      </c>
      <c r="D63" s="9"/>
      <c r="E63" s="9"/>
      <c r="G63" s="10"/>
      <c r="H63" s="11"/>
      <c r="I63" s="99"/>
    </row>
    <row r="64" spans="1:9" x14ac:dyDescent="0.35">
      <c r="A64" t="s">
        <v>114</v>
      </c>
      <c r="B64" t="s">
        <v>134</v>
      </c>
      <c r="C64" t="s">
        <v>135</v>
      </c>
      <c r="D64" s="1">
        <v>91322</v>
      </c>
      <c r="E64" s="1">
        <v>1</v>
      </c>
      <c r="F64" t="s">
        <v>101</v>
      </c>
      <c r="G64" s="2">
        <v>129</v>
      </c>
      <c r="H64" s="98">
        <f>G64*$A$4</f>
        <v>258</v>
      </c>
      <c r="I64" s="3">
        <f t="shared" si="1"/>
        <v>258</v>
      </c>
    </row>
    <row r="65" spans="1:9" x14ac:dyDescent="0.35">
      <c r="A65" t="s">
        <v>49</v>
      </c>
      <c r="B65" t="s">
        <v>145</v>
      </c>
      <c r="C65" t="s">
        <v>136</v>
      </c>
      <c r="D65" s="1">
        <v>91320</v>
      </c>
      <c r="E65" s="1">
        <v>1</v>
      </c>
      <c r="F65" t="s">
        <v>101</v>
      </c>
      <c r="G65" s="2">
        <v>136.75</v>
      </c>
      <c r="H65" s="98">
        <f>G65*$A$4</f>
        <v>273.5</v>
      </c>
      <c r="I65" s="3">
        <f t="shared" si="1"/>
        <v>274</v>
      </c>
    </row>
    <row r="66" spans="1:9" x14ac:dyDescent="0.35">
      <c r="A66" t="s">
        <v>49</v>
      </c>
      <c r="B66" t="s">
        <v>146</v>
      </c>
      <c r="C66" t="s">
        <v>137</v>
      </c>
      <c r="D66" s="1">
        <v>91319</v>
      </c>
      <c r="E66" s="1">
        <v>1</v>
      </c>
      <c r="F66" t="s">
        <v>138</v>
      </c>
      <c r="G66" s="2">
        <v>77</v>
      </c>
      <c r="H66" s="98">
        <f>G66*$A$4</f>
        <v>154</v>
      </c>
      <c r="I66" s="3">
        <f t="shared" si="1"/>
        <v>154</v>
      </c>
    </row>
    <row r="67" spans="1:9" x14ac:dyDescent="0.35">
      <c r="A67" t="s">
        <v>141</v>
      </c>
      <c r="B67" t="s">
        <v>139</v>
      </c>
      <c r="C67" t="s">
        <v>140</v>
      </c>
      <c r="D67" s="1">
        <v>91304</v>
      </c>
      <c r="E67" s="1">
        <v>1</v>
      </c>
      <c r="F67" t="s">
        <v>101</v>
      </c>
      <c r="G67" s="2">
        <v>168.35</v>
      </c>
      <c r="H67" s="98">
        <f>G67*$A$4</f>
        <v>336.7</v>
      </c>
      <c r="I67" s="3">
        <f t="shared" si="1"/>
        <v>337</v>
      </c>
    </row>
    <row r="69" spans="1:9" x14ac:dyDescent="0.35">
      <c r="A69" s="118" t="s">
        <v>645</v>
      </c>
      <c r="B69" s="118"/>
      <c r="C69" s="118"/>
      <c r="D69" s="118"/>
      <c r="E69" s="118"/>
      <c r="F69" s="118"/>
      <c r="G69" s="118"/>
      <c r="H69" s="118"/>
      <c r="I69" s="118"/>
    </row>
    <row r="70" spans="1:9" x14ac:dyDescent="0.35">
      <c r="A70" s="118"/>
      <c r="B70" s="118"/>
      <c r="C70" s="118"/>
      <c r="D70" s="118"/>
      <c r="E70" s="118"/>
      <c r="F70" s="118"/>
      <c r="G70" s="118"/>
      <c r="H70" s="118"/>
      <c r="I70" s="118"/>
    </row>
  </sheetData>
  <sheetProtection algorithmName="SHA-512" hashValue="aG0NEFFDRGnmwHyiUwLzic1IBt4QwZX0DjIjQPBbw2yxfABAKfvGJjynuYpiMDGZUDSdQOdZuoeR2MY8Xa6X7w==" saltValue="CPjiz66QUG6/CBa2rzy4Fw==" spinCount="100000" sheet="1" objects="1" scenarios="1"/>
  <protectedRanges>
    <protectedRange sqref="A4" name="Range1"/>
  </protectedRanges>
  <sortState xmlns:xlrd2="http://schemas.microsoft.com/office/spreadsheetml/2017/richdata2" ref="A7:H50">
    <sortCondition ref="B7:B50"/>
  </sortState>
  <mergeCells count="5">
    <mergeCell ref="F4:H5"/>
    <mergeCell ref="A1:I1"/>
    <mergeCell ref="A3:D3"/>
    <mergeCell ref="A4:D4"/>
    <mergeCell ref="A69:I70"/>
  </mergeCells>
  <hyperlinks>
    <hyperlink ref="F4" r:id="rId1" xr:uid="{18F78645-13F7-4312-80EE-69E7EBE527C3}"/>
  </hyperlinks>
  <printOptions horizontalCentered="1"/>
  <pageMargins left="0.25" right="0.2" top="0.25" bottom="0.25" header="0.3" footer="0.3"/>
  <pageSetup scale="68"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E912-EE96-45D6-A792-F5B9BFBC3D96}">
  <sheetPr>
    <pageSetUpPr fitToPage="1"/>
  </sheetPr>
  <dimension ref="A1:J39"/>
  <sheetViews>
    <sheetView workbookViewId="0">
      <pane xSplit="1" ySplit="7" topLeftCell="B8" activePane="bottomRight" state="frozen"/>
      <selection pane="topRight" activeCell="B1" sqref="B1"/>
      <selection pane="bottomLeft" activeCell="A8" sqref="A8"/>
      <selection pane="bottomRight" activeCell="F6" sqref="F6"/>
    </sheetView>
  </sheetViews>
  <sheetFormatPr defaultRowHeight="14.5" x14ac:dyDescent="0.35"/>
  <cols>
    <col min="1" max="1" width="7.6328125" style="14" bestFit="1" customWidth="1"/>
    <col min="2" max="2" width="9" style="14" bestFit="1" customWidth="1"/>
    <col min="3" max="3" width="7.6328125" style="14" bestFit="1" customWidth="1"/>
    <col min="4" max="4" width="9.08984375" style="14" bestFit="1" customWidth="1"/>
    <col min="5" max="5" width="13.08984375" style="14" bestFit="1" customWidth="1"/>
    <col min="6" max="6" width="9.81640625" style="14" bestFit="1" customWidth="1"/>
    <col min="7" max="7" width="13" style="14" bestFit="1" customWidth="1"/>
    <col min="8" max="8" width="10.81640625" style="14" bestFit="1" customWidth="1"/>
    <col min="9" max="9" width="27.26953125" style="14" bestFit="1" customWidth="1"/>
    <col min="10" max="10" width="79.08984375" style="14" bestFit="1" customWidth="1"/>
    <col min="11" max="16384" width="8.7265625" style="14"/>
  </cols>
  <sheetData>
    <row r="1" spans="1:10" ht="36" x14ac:dyDescent="0.8">
      <c r="A1" s="110" t="s">
        <v>643</v>
      </c>
      <c r="B1" s="110"/>
      <c r="C1" s="110"/>
      <c r="D1" s="110"/>
      <c r="E1" s="110"/>
      <c r="F1" s="110"/>
      <c r="G1" s="110"/>
      <c r="H1" s="110"/>
      <c r="I1" s="110"/>
      <c r="J1" s="110"/>
    </row>
    <row r="3" spans="1:10" s="13" customFormat="1" ht="21" x14ac:dyDescent="0.5">
      <c r="A3" s="68" t="s">
        <v>644</v>
      </c>
    </row>
    <row r="5" spans="1:10" ht="18.5" x14ac:dyDescent="0.45">
      <c r="A5" s="92"/>
      <c r="B5" s="92"/>
      <c r="C5" s="92"/>
      <c r="D5" s="92"/>
      <c r="E5" s="94" t="s">
        <v>249</v>
      </c>
      <c r="F5" s="93">
        <v>1.85</v>
      </c>
    </row>
    <row r="6" spans="1:10" ht="18.5" x14ac:dyDescent="0.45">
      <c r="A6" s="19"/>
      <c r="B6" s="19"/>
      <c r="C6" s="19"/>
      <c r="D6" s="19"/>
      <c r="E6" s="20"/>
      <c r="F6" s="21"/>
    </row>
    <row r="7" spans="1:10" ht="43.5" x14ac:dyDescent="0.35">
      <c r="A7" s="16" t="s">
        <v>148</v>
      </c>
      <c r="B7" s="16" t="s">
        <v>149</v>
      </c>
      <c r="C7" s="16" t="s">
        <v>150</v>
      </c>
      <c r="D7" s="16" t="s">
        <v>151</v>
      </c>
      <c r="E7" s="16" t="s">
        <v>152</v>
      </c>
      <c r="F7" s="16" t="s">
        <v>153</v>
      </c>
      <c r="G7" s="16" t="s">
        <v>269</v>
      </c>
      <c r="H7" s="69" t="s">
        <v>629</v>
      </c>
      <c r="I7" s="16" t="s">
        <v>154</v>
      </c>
      <c r="J7" s="16" t="s">
        <v>155</v>
      </c>
    </row>
    <row r="8" spans="1:10" x14ac:dyDescent="0.35">
      <c r="A8" s="17" t="s">
        <v>156</v>
      </c>
      <c r="B8" s="17" t="s">
        <v>161</v>
      </c>
      <c r="C8" s="17" t="s">
        <v>160</v>
      </c>
      <c r="D8" s="17" t="s">
        <v>158</v>
      </c>
      <c r="E8" s="17" t="s">
        <v>159</v>
      </c>
      <c r="F8" s="18">
        <v>13.39</v>
      </c>
      <c r="G8" s="96">
        <f t="shared" ref="G8:G37" si="0">F8*$F$5</f>
        <v>24.771500000000003</v>
      </c>
      <c r="H8" s="95">
        <f t="shared" ref="H8:H37" si="1">ROUND(G8,0)</f>
        <v>25</v>
      </c>
      <c r="I8" s="17" t="s">
        <v>162</v>
      </c>
      <c r="J8" s="14" t="s">
        <v>163</v>
      </c>
    </row>
    <row r="9" spans="1:10" x14ac:dyDescent="0.35">
      <c r="A9" s="17" t="s">
        <v>156</v>
      </c>
      <c r="B9" s="17" t="s">
        <v>164</v>
      </c>
      <c r="C9" s="17" t="s">
        <v>157</v>
      </c>
      <c r="D9" s="17" t="s">
        <v>158</v>
      </c>
      <c r="E9" s="17" t="s">
        <v>159</v>
      </c>
      <c r="F9" s="18">
        <v>3.48</v>
      </c>
      <c r="G9" s="96">
        <f t="shared" si="0"/>
        <v>6.4380000000000006</v>
      </c>
      <c r="H9" s="95">
        <f t="shared" si="1"/>
        <v>6</v>
      </c>
      <c r="I9" s="17" t="s">
        <v>165</v>
      </c>
      <c r="J9" s="14" t="s">
        <v>166</v>
      </c>
    </row>
    <row r="10" spans="1:10" x14ac:dyDescent="0.35">
      <c r="A10" s="17" t="s">
        <v>156</v>
      </c>
      <c r="B10" s="17" t="s">
        <v>167</v>
      </c>
      <c r="C10" s="17" t="s">
        <v>160</v>
      </c>
      <c r="D10" s="17" t="s">
        <v>158</v>
      </c>
      <c r="E10" s="17" t="s">
        <v>159</v>
      </c>
      <c r="F10" s="18">
        <v>2.25</v>
      </c>
      <c r="G10" s="96">
        <f t="shared" si="0"/>
        <v>4.1625000000000005</v>
      </c>
      <c r="H10" s="95">
        <f t="shared" si="1"/>
        <v>4</v>
      </c>
      <c r="I10" s="17" t="s">
        <v>168</v>
      </c>
      <c r="J10" s="14" t="s">
        <v>169</v>
      </c>
    </row>
    <row r="11" spans="1:10" x14ac:dyDescent="0.35">
      <c r="A11" s="17" t="s">
        <v>156</v>
      </c>
      <c r="B11" s="17" t="s">
        <v>170</v>
      </c>
      <c r="C11" s="17" t="s">
        <v>160</v>
      </c>
      <c r="D11" s="17" t="s">
        <v>158</v>
      </c>
      <c r="E11" s="17" t="s">
        <v>159</v>
      </c>
      <c r="F11" s="18">
        <v>5.0199999999999996</v>
      </c>
      <c r="G11" s="96">
        <f t="shared" si="0"/>
        <v>9.286999999999999</v>
      </c>
      <c r="H11" s="95">
        <f t="shared" si="1"/>
        <v>9</v>
      </c>
      <c r="I11" s="17" t="s">
        <v>171</v>
      </c>
      <c r="J11" s="14" t="s">
        <v>172</v>
      </c>
    </row>
    <row r="12" spans="1:10" x14ac:dyDescent="0.35">
      <c r="A12" s="17" t="s">
        <v>156</v>
      </c>
      <c r="B12" s="17" t="s">
        <v>173</v>
      </c>
      <c r="C12" s="17" t="s">
        <v>160</v>
      </c>
      <c r="D12" s="17" t="s">
        <v>158</v>
      </c>
      <c r="E12" s="17" t="s">
        <v>159</v>
      </c>
      <c r="F12" s="18">
        <v>4.3499999999999996</v>
      </c>
      <c r="G12" s="96">
        <f t="shared" si="0"/>
        <v>8.0474999999999994</v>
      </c>
      <c r="H12" s="95">
        <f t="shared" si="1"/>
        <v>8</v>
      </c>
      <c r="I12" s="17" t="s">
        <v>174</v>
      </c>
      <c r="J12" s="14" t="s">
        <v>175</v>
      </c>
    </row>
    <row r="13" spans="1:10" x14ac:dyDescent="0.35">
      <c r="A13" s="17" t="s">
        <v>156</v>
      </c>
      <c r="B13" s="17" t="s">
        <v>176</v>
      </c>
      <c r="C13" s="17" t="s">
        <v>160</v>
      </c>
      <c r="D13" s="17" t="s">
        <v>158</v>
      </c>
      <c r="E13" s="17" t="s">
        <v>159</v>
      </c>
      <c r="F13" s="18">
        <v>12.11</v>
      </c>
      <c r="G13" s="96">
        <f t="shared" si="0"/>
        <v>22.403500000000001</v>
      </c>
      <c r="H13" s="95">
        <f t="shared" si="1"/>
        <v>22</v>
      </c>
      <c r="I13" s="17" t="s">
        <v>177</v>
      </c>
      <c r="J13" s="14" t="s">
        <v>178</v>
      </c>
    </row>
    <row r="14" spans="1:10" x14ac:dyDescent="0.35">
      <c r="A14" s="17" t="s">
        <v>156</v>
      </c>
      <c r="B14" s="17" t="s">
        <v>179</v>
      </c>
      <c r="C14" s="17" t="s">
        <v>160</v>
      </c>
      <c r="D14" s="17" t="s">
        <v>158</v>
      </c>
      <c r="E14" s="17" t="s">
        <v>159</v>
      </c>
      <c r="F14" s="18">
        <v>2.37</v>
      </c>
      <c r="G14" s="96">
        <f t="shared" si="0"/>
        <v>4.3845000000000001</v>
      </c>
      <c r="H14" s="95">
        <f t="shared" si="1"/>
        <v>4</v>
      </c>
      <c r="I14" s="17" t="s">
        <v>180</v>
      </c>
      <c r="J14" s="14" t="s">
        <v>181</v>
      </c>
    </row>
    <row r="15" spans="1:10" x14ac:dyDescent="0.35">
      <c r="A15" s="17" t="s">
        <v>156</v>
      </c>
      <c r="B15" s="17" t="s">
        <v>182</v>
      </c>
      <c r="C15" s="17" t="s">
        <v>160</v>
      </c>
      <c r="D15" s="17" t="s">
        <v>158</v>
      </c>
      <c r="E15" s="17" t="s">
        <v>159</v>
      </c>
      <c r="F15" s="18">
        <v>7.77</v>
      </c>
      <c r="G15" s="96">
        <f t="shared" si="0"/>
        <v>14.374499999999999</v>
      </c>
      <c r="H15" s="95">
        <f t="shared" si="1"/>
        <v>14</v>
      </c>
      <c r="I15" s="17" t="s">
        <v>183</v>
      </c>
      <c r="J15" s="14" t="s">
        <v>184</v>
      </c>
    </row>
    <row r="16" spans="1:10" x14ac:dyDescent="0.35">
      <c r="A16" s="17" t="s">
        <v>156</v>
      </c>
      <c r="B16" s="17" t="s">
        <v>185</v>
      </c>
      <c r="C16" s="17" t="s">
        <v>157</v>
      </c>
      <c r="D16" s="17" t="s">
        <v>158</v>
      </c>
      <c r="E16" s="17" t="s">
        <v>159</v>
      </c>
      <c r="F16" s="18">
        <v>6.47</v>
      </c>
      <c r="G16" s="96">
        <f t="shared" si="0"/>
        <v>11.9695</v>
      </c>
      <c r="H16" s="95">
        <f t="shared" si="1"/>
        <v>12</v>
      </c>
      <c r="I16" s="17" t="s">
        <v>186</v>
      </c>
      <c r="J16" s="14" t="s">
        <v>184</v>
      </c>
    </row>
    <row r="17" spans="1:10" x14ac:dyDescent="0.35">
      <c r="A17" s="17" t="s">
        <v>156</v>
      </c>
      <c r="B17" s="17" t="s">
        <v>187</v>
      </c>
      <c r="C17" s="17" t="s">
        <v>160</v>
      </c>
      <c r="D17" s="17" t="s">
        <v>158</v>
      </c>
      <c r="E17" s="17" t="s">
        <v>159</v>
      </c>
      <c r="F17" s="18">
        <v>5.18</v>
      </c>
      <c r="G17" s="96">
        <f t="shared" si="0"/>
        <v>9.5830000000000002</v>
      </c>
      <c r="H17" s="95">
        <f t="shared" si="1"/>
        <v>10</v>
      </c>
      <c r="I17" s="17" t="s">
        <v>188</v>
      </c>
      <c r="J17" s="14" t="s">
        <v>189</v>
      </c>
    </row>
    <row r="18" spans="1:10" x14ac:dyDescent="0.35">
      <c r="A18" s="17" t="s">
        <v>156</v>
      </c>
      <c r="B18" s="17" t="s">
        <v>190</v>
      </c>
      <c r="C18" s="17" t="s">
        <v>157</v>
      </c>
      <c r="D18" s="17" t="s">
        <v>158</v>
      </c>
      <c r="E18" s="17" t="s">
        <v>159</v>
      </c>
      <c r="F18" s="18">
        <v>8.6199999999999992</v>
      </c>
      <c r="G18" s="96">
        <f t="shared" si="0"/>
        <v>15.946999999999999</v>
      </c>
      <c r="H18" s="95">
        <f t="shared" si="1"/>
        <v>16</v>
      </c>
      <c r="I18" s="17" t="s">
        <v>191</v>
      </c>
      <c r="J18" s="14" t="s">
        <v>192</v>
      </c>
    </row>
    <row r="19" spans="1:10" x14ac:dyDescent="0.35">
      <c r="A19" s="17" t="s">
        <v>156</v>
      </c>
      <c r="B19" s="17" t="s">
        <v>193</v>
      </c>
      <c r="C19" s="17" t="s">
        <v>160</v>
      </c>
      <c r="D19" s="17" t="s">
        <v>158</v>
      </c>
      <c r="E19" s="17" t="s">
        <v>159</v>
      </c>
      <c r="F19" s="18">
        <v>8.08</v>
      </c>
      <c r="G19" s="96">
        <f t="shared" si="0"/>
        <v>14.948</v>
      </c>
      <c r="H19" s="95">
        <f t="shared" si="1"/>
        <v>15</v>
      </c>
      <c r="I19" s="17" t="s">
        <v>194</v>
      </c>
      <c r="J19" s="14" t="s">
        <v>195</v>
      </c>
    </row>
    <row r="20" spans="1:10" x14ac:dyDescent="0.35">
      <c r="A20" s="17" t="s">
        <v>156</v>
      </c>
      <c r="B20" s="17" t="s">
        <v>196</v>
      </c>
      <c r="C20" s="17" t="s">
        <v>157</v>
      </c>
      <c r="D20" s="17" t="s">
        <v>158</v>
      </c>
      <c r="E20" s="17" t="s">
        <v>159</v>
      </c>
      <c r="F20" s="18">
        <v>6.63</v>
      </c>
      <c r="G20" s="96">
        <f t="shared" si="0"/>
        <v>12.265500000000001</v>
      </c>
      <c r="H20" s="95">
        <f t="shared" si="1"/>
        <v>12</v>
      </c>
      <c r="I20" s="17" t="s">
        <v>197</v>
      </c>
      <c r="J20" s="14" t="s">
        <v>198</v>
      </c>
    </row>
    <row r="21" spans="1:10" x14ac:dyDescent="0.35">
      <c r="A21" s="17" t="s">
        <v>156</v>
      </c>
      <c r="B21" s="17" t="s">
        <v>199</v>
      </c>
      <c r="C21" s="17" t="s">
        <v>157</v>
      </c>
      <c r="D21" s="17" t="s">
        <v>158</v>
      </c>
      <c r="E21" s="17" t="s">
        <v>159</v>
      </c>
      <c r="F21" s="18">
        <v>8.07</v>
      </c>
      <c r="G21" s="96">
        <f t="shared" si="0"/>
        <v>14.929500000000001</v>
      </c>
      <c r="H21" s="95">
        <f t="shared" si="1"/>
        <v>15</v>
      </c>
      <c r="I21" s="17" t="s">
        <v>200</v>
      </c>
      <c r="J21" s="14" t="s">
        <v>201</v>
      </c>
    </row>
    <row r="22" spans="1:10" x14ac:dyDescent="0.35">
      <c r="A22" s="15" t="s">
        <v>156</v>
      </c>
      <c r="B22" s="15" t="s">
        <v>202</v>
      </c>
      <c r="C22" s="15" t="s">
        <v>160</v>
      </c>
      <c r="D22" s="15" t="s">
        <v>158</v>
      </c>
      <c r="E22" s="15" t="s">
        <v>159</v>
      </c>
      <c r="F22" s="18">
        <v>14.13</v>
      </c>
      <c r="G22" s="96">
        <f t="shared" si="0"/>
        <v>26.140500000000003</v>
      </c>
      <c r="H22" s="95">
        <f t="shared" si="1"/>
        <v>26</v>
      </c>
      <c r="I22" s="15" t="s">
        <v>203</v>
      </c>
      <c r="J22" s="14" t="s">
        <v>204</v>
      </c>
    </row>
    <row r="23" spans="1:10" x14ac:dyDescent="0.35">
      <c r="A23" s="15" t="s">
        <v>156</v>
      </c>
      <c r="B23" s="15" t="s">
        <v>205</v>
      </c>
      <c r="C23" s="15" t="s">
        <v>160</v>
      </c>
      <c r="D23" s="15" t="s">
        <v>158</v>
      </c>
      <c r="E23" s="15" t="s">
        <v>159</v>
      </c>
      <c r="F23" s="18">
        <v>35.33</v>
      </c>
      <c r="G23" s="96">
        <f t="shared" si="0"/>
        <v>65.360500000000002</v>
      </c>
      <c r="H23" s="95">
        <f t="shared" si="1"/>
        <v>65</v>
      </c>
      <c r="I23" s="15" t="s">
        <v>206</v>
      </c>
      <c r="J23" s="14" t="s">
        <v>207</v>
      </c>
    </row>
    <row r="24" spans="1:10" x14ac:dyDescent="0.35">
      <c r="A24" s="15" t="s">
        <v>156</v>
      </c>
      <c r="B24" s="15" t="s">
        <v>208</v>
      </c>
      <c r="C24" s="15" t="s">
        <v>160</v>
      </c>
      <c r="D24" s="15" t="s">
        <v>158</v>
      </c>
      <c r="E24" s="15" t="s">
        <v>159</v>
      </c>
      <c r="F24" s="18">
        <v>70.290000000000006</v>
      </c>
      <c r="G24" s="96">
        <f t="shared" si="0"/>
        <v>130.03650000000002</v>
      </c>
      <c r="H24" s="95">
        <f t="shared" si="1"/>
        <v>130</v>
      </c>
      <c r="I24" s="15" t="s">
        <v>209</v>
      </c>
      <c r="J24" s="14" t="s">
        <v>207</v>
      </c>
    </row>
    <row r="25" spans="1:10" x14ac:dyDescent="0.35">
      <c r="A25" s="15" t="s">
        <v>156</v>
      </c>
      <c r="B25" s="15" t="s">
        <v>210</v>
      </c>
      <c r="C25" s="15" t="s">
        <v>160</v>
      </c>
      <c r="D25" s="15" t="s">
        <v>158</v>
      </c>
      <c r="E25" s="15" t="s">
        <v>159</v>
      </c>
      <c r="F25" s="18">
        <v>16.809999999999999</v>
      </c>
      <c r="G25" s="96">
        <f t="shared" si="0"/>
        <v>31.098499999999998</v>
      </c>
      <c r="H25" s="95">
        <f t="shared" si="1"/>
        <v>31</v>
      </c>
      <c r="I25" s="15" t="s">
        <v>211</v>
      </c>
      <c r="J25" s="14" t="s">
        <v>212</v>
      </c>
    </row>
    <row r="26" spans="1:10" x14ac:dyDescent="0.35">
      <c r="A26" s="15" t="s">
        <v>156</v>
      </c>
      <c r="B26" s="15" t="s">
        <v>213</v>
      </c>
      <c r="C26" s="15" t="s">
        <v>160</v>
      </c>
      <c r="D26" s="15" t="s">
        <v>158</v>
      </c>
      <c r="E26" s="15" t="s">
        <v>159</v>
      </c>
      <c r="F26" s="18">
        <v>95.8</v>
      </c>
      <c r="G26" s="96">
        <f t="shared" si="0"/>
        <v>177.23</v>
      </c>
      <c r="H26" s="95">
        <f t="shared" si="1"/>
        <v>177</v>
      </c>
      <c r="I26" s="15" t="s">
        <v>214</v>
      </c>
      <c r="J26" s="14" t="s">
        <v>215</v>
      </c>
    </row>
    <row r="27" spans="1:10" x14ac:dyDescent="0.35">
      <c r="A27" s="15" t="s">
        <v>156</v>
      </c>
      <c r="B27" s="15" t="s">
        <v>217</v>
      </c>
      <c r="C27" s="15" t="s">
        <v>160</v>
      </c>
      <c r="D27" s="15" t="s">
        <v>158</v>
      </c>
      <c r="E27" s="15" t="s">
        <v>159</v>
      </c>
      <c r="F27" s="18">
        <v>416.78</v>
      </c>
      <c r="G27" s="96">
        <f t="shared" si="0"/>
        <v>771.04300000000001</v>
      </c>
      <c r="H27" s="95">
        <f t="shared" si="1"/>
        <v>771</v>
      </c>
      <c r="I27" s="15" t="s">
        <v>218</v>
      </c>
      <c r="J27" s="14" t="s">
        <v>216</v>
      </c>
    </row>
    <row r="28" spans="1:10" x14ac:dyDescent="0.35">
      <c r="A28" s="15" t="s">
        <v>156</v>
      </c>
      <c r="B28" s="15" t="s">
        <v>219</v>
      </c>
      <c r="C28" s="15" t="s">
        <v>160</v>
      </c>
      <c r="D28" s="15" t="s">
        <v>158</v>
      </c>
      <c r="E28" s="15" t="s">
        <v>159</v>
      </c>
      <c r="F28" s="18">
        <v>70.2</v>
      </c>
      <c r="G28" s="96">
        <f t="shared" si="0"/>
        <v>129.87</v>
      </c>
      <c r="H28" s="95">
        <f t="shared" si="1"/>
        <v>130</v>
      </c>
      <c r="I28" s="15" t="s">
        <v>220</v>
      </c>
      <c r="J28" s="14" t="s">
        <v>221</v>
      </c>
    </row>
    <row r="29" spans="1:10" x14ac:dyDescent="0.35">
      <c r="A29" s="15" t="s">
        <v>156</v>
      </c>
      <c r="B29" s="15" t="s">
        <v>222</v>
      </c>
      <c r="C29" s="15" t="s">
        <v>160</v>
      </c>
      <c r="D29" s="15" t="s">
        <v>158</v>
      </c>
      <c r="E29" s="15" t="s">
        <v>159</v>
      </c>
      <c r="F29" s="18">
        <v>51.31</v>
      </c>
      <c r="G29" s="96">
        <f t="shared" si="0"/>
        <v>94.923500000000004</v>
      </c>
      <c r="H29" s="95">
        <f t="shared" si="1"/>
        <v>95</v>
      </c>
      <c r="I29" s="15" t="s">
        <v>223</v>
      </c>
      <c r="J29" s="14" t="s">
        <v>224</v>
      </c>
    </row>
    <row r="30" spans="1:10" x14ac:dyDescent="0.35">
      <c r="A30" s="15" t="s">
        <v>156</v>
      </c>
      <c r="B30" s="15" t="s">
        <v>226</v>
      </c>
      <c r="C30" s="15" t="s">
        <v>160</v>
      </c>
      <c r="D30" s="15" t="s">
        <v>158</v>
      </c>
      <c r="E30" s="15" t="s">
        <v>159</v>
      </c>
      <c r="F30" s="18">
        <v>142.63</v>
      </c>
      <c r="G30" s="96">
        <f t="shared" si="0"/>
        <v>263.8655</v>
      </c>
      <c r="H30" s="95">
        <f t="shared" si="1"/>
        <v>264</v>
      </c>
      <c r="I30" s="15" t="s">
        <v>227</v>
      </c>
      <c r="J30" s="14" t="s">
        <v>225</v>
      </c>
    </row>
    <row r="31" spans="1:10" x14ac:dyDescent="0.35">
      <c r="A31" s="15" t="s">
        <v>156</v>
      </c>
      <c r="B31" s="15" t="s">
        <v>228</v>
      </c>
      <c r="C31" s="15" t="s">
        <v>160</v>
      </c>
      <c r="D31" s="15" t="s">
        <v>158</v>
      </c>
      <c r="E31" s="15" t="s">
        <v>159</v>
      </c>
      <c r="F31" s="18">
        <v>35.090000000000003</v>
      </c>
      <c r="G31" s="96">
        <f t="shared" si="0"/>
        <v>64.916500000000013</v>
      </c>
      <c r="H31" s="95">
        <f t="shared" si="1"/>
        <v>65</v>
      </c>
      <c r="I31" s="15" t="s">
        <v>229</v>
      </c>
      <c r="J31" s="14" t="s">
        <v>230</v>
      </c>
    </row>
    <row r="32" spans="1:10" x14ac:dyDescent="0.35">
      <c r="A32" s="14" t="s">
        <v>156</v>
      </c>
      <c r="B32" s="14" t="s">
        <v>232</v>
      </c>
      <c r="C32" s="14" t="s">
        <v>160</v>
      </c>
      <c r="D32" s="14" t="s">
        <v>158</v>
      </c>
      <c r="E32" s="14" t="s">
        <v>159</v>
      </c>
      <c r="F32" s="18">
        <v>16.55</v>
      </c>
      <c r="G32" s="96">
        <f t="shared" si="0"/>
        <v>30.617500000000003</v>
      </c>
      <c r="H32" s="95">
        <f t="shared" si="1"/>
        <v>31</v>
      </c>
      <c r="I32" s="14" t="s">
        <v>233</v>
      </c>
      <c r="J32" s="14" t="s">
        <v>234</v>
      </c>
    </row>
    <row r="33" spans="1:10" x14ac:dyDescent="0.35">
      <c r="A33" s="14" t="s">
        <v>156</v>
      </c>
      <c r="B33" s="14" t="s">
        <v>235</v>
      </c>
      <c r="C33" s="14" t="s">
        <v>160</v>
      </c>
      <c r="D33" s="14" t="s">
        <v>158</v>
      </c>
      <c r="E33" s="14" t="s">
        <v>159</v>
      </c>
      <c r="F33" s="18">
        <v>13.1</v>
      </c>
      <c r="G33" s="96">
        <f t="shared" si="0"/>
        <v>24.234999999999999</v>
      </c>
      <c r="H33" s="95">
        <f t="shared" si="1"/>
        <v>24</v>
      </c>
      <c r="I33" s="14" t="s">
        <v>236</v>
      </c>
      <c r="J33" s="14" t="s">
        <v>237</v>
      </c>
    </row>
    <row r="34" spans="1:10" x14ac:dyDescent="0.35">
      <c r="A34" s="14" t="s">
        <v>156</v>
      </c>
      <c r="B34" s="14" t="s">
        <v>238</v>
      </c>
      <c r="C34" s="14" t="s">
        <v>160</v>
      </c>
      <c r="D34" s="14" t="s">
        <v>158</v>
      </c>
      <c r="E34" s="14" t="s">
        <v>159</v>
      </c>
      <c r="F34" s="18">
        <v>41.38</v>
      </c>
      <c r="G34" s="96">
        <f t="shared" si="0"/>
        <v>76.553000000000011</v>
      </c>
      <c r="H34" s="95">
        <f t="shared" si="1"/>
        <v>77</v>
      </c>
      <c r="I34" s="14" t="s">
        <v>239</v>
      </c>
      <c r="J34" s="14" t="s">
        <v>240</v>
      </c>
    </row>
    <row r="35" spans="1:10" x14ac:dyDescent="0.35">
      <c r="A35" s="14" t="s">
        <v>156</v>
      </c>
      <c r="B35" s="14" t="s">
        <v>241</v>
      </c>
      <c r="C35" s="14" t="s">
        <v>160</v>
      </c>
      <c r="D35" s="14" t="s">
        <v>158</v>
      </c>
      <c r="E35" s="14" t="s">
        <v>159</v>
      </c>
      <c r="F35" s="18">
        <v>16.53</v>
      </c>
      <c r="G35" s="96">
        <f t="shared" si="0"/>
        <v>30.580500000000004</v>
      </c>
      <c r="H35" s="95">
        <f t="shared" si="1"/>
        <v>31</v>
      </c>
      <c r="I35" s="14" t="s">
        <v>242</v>
      </c>
      <c r="J35" s="14" t="s">
        <v>231</v>
      </c>
    </row>
    <row r="36" spans="1:10" x14ac:dyDescent="0.35">
      <c r="A36" s="14" t="s">
        <v>156</v>
      </c>
      <c r="B36" s="14" t="s">
        <v>243</v>
      </c>
      <c r="C36" s="14" t="s">
        <v>157</v>
      </c>
      <c r="D36" s="14" t="s">
        <v>158</v>
      </c>
      <c r="E36" s="14" t="s">
        <v>159</v>
      </c>
      <c r="F36" s="18">
        <v>5.0199999999999996</v>
      </c>
      <c r="G36" s="96">
        <f t="shared" si="0"/>
        <v>9.286999999999999</v>
      </c>
      <c r="H36" s="95">
        <f t="shared" si="1"/>
        <v>9</v>
      </c>
      <c r="I36" s="14" t="s">
        <v>244</v>
      </c>
      <c r="J36" s="14" t="s">
        <v>245</v>
      </c>
    </row>
    <row r="37" spans="1:10" x14ac:dyDescent="0.35">
      <c r="A37" s="14" t="s">
        <v>156</v>
      </c>
      <c r="B37" s="14" t="s">
        <v>246</v>
      </c>
      <c r="C37" s="14" t="s">
        <v>157</v>
      </c>
      <c r="D37" s="14" t="s">
        <v>158</v>
      </c>
      <c r="E37" s="14" t="s">
        <v>159</v>
      </c>
      <c r="F37" s="18">
        <v>5.0199999999999996</v>
      </c>
      <c r="G37" s="96">
        <f t="shared" si="0"/>
        <v>9.286999999999999</v>
      </c>
      <c r="H37" s="95">
        <f t="shared" si="1"/>
        <v>9</v>
      </c>
      <c r="I37" s="14" t="s">
        <v>247</v>
      </c>
      <c r="J37" s="14" t="s">
        <v>248</v>
      </c>
    </row>
    <row r="39" spans="1:10" x14ac:dyDescent="0.35">
      <c r="A39" s="105" t="s">
        <v>645</v>
      </c>
    </row>
  </sheetData>
  <sheetProtection algorithmName="SHA-512" hashValue="Y2JTZztKxBx4wDFNo5eEuUpe2yYNxgefaMHjXhmzIDEiAffGZl5oI5ss2zmymMFwXI5kYYOImUB/55IGvzP3fw==" saltValue="ELeNTDm+CSOESc4VbMBhNg==" spinCount="100000" sheet="1" objects="1" scenarios="1"/>
  <protectedRanges>
    <protectedRange sqref="F5" name="Range1"/>
  </protectedRanges>
  <sortState xmlns:xlrd2="http://schemas.microsoft.com/office/spreadsheetml/2017/richdata2" ref="A8:J37">
    <sortCondition ref="B8:B37"/>
  </sortState>
  <mergeCells count="1">
    <mergeCell ref="A1:J1"/>
  </mergeCells>
  <pageMargins left="0.2" right="0.2" top="0.75" bottom="0.75" header="0.3" footer="0.3"/>
  <pageSetup scale="73"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I L A A B Q S w M E F A A C A A g A Q L C O W x 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Q L C O 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C w j l u + r A M M v A g A A M c 5 A Q A T A B w A R m 9 y b X V s Y X M v U 2 V j d G l v b j E u b S C i G A A o o B Q A A A A A A A A A A A A A A A A A A A A A A A A A A A D t X W 1 P 2 0 g Q / o 7 E f 1 i 5 X + C O J J c 3 I D 1 R q U 3 6 J v V a V B D 3 o a 2 Q s Q 2 J 6 t i R 7 T S t U P / 7 r Z N w J b F D P d 2 4 O z s e P k D Y e M e e 2 W d e n s Q 7 j j 0 n G Y W B O F v 8 b f 6 9 u 7 O 7 E w / t y H P F I + v U c 0 d 2 E o 2 c x s W L v r i w H W c U e O J U D n j i z S h O L H E i f C / Z 3 R H y 5 y y c R n L 8 R P z r X d W f R e E s 9 q J + G C R e k M R 7 1 j B J J v H j R m M 2 m 9 U d 1 6 n f h F 8 a X x Y C 4 9 p 1 G N W c 4 c h 3 I y 9 o T I a T h j 2 z I 9 f z 4 o Y z j e R Y U p N T a s v D a 5 P 0 / D V f n r 8 + T M a + t X + w u I B H 1 v O v S W Q 7 i b z 2 c / v K 9 8 S L K B y L V + k x 8 r L S v / X 5 + N 7 i U g / E 7 a 3 V D / 3 p O G h a B 8 I a v L 6 o u 9 d e L V 7 Y 4 n G Q D B d X t d f a F 0 / E 3 d t X f u h 8 / v H q Y + 1 j e n X j 0 J 3 6 3 u r w b O R K E X F i B 6 5 U 5 5 6 8 d k b e 5 e U o C L x o O Z x q m 3 h f k / l b c u z 8 6 b M 3 z + t J e u 2 L 3 7 W r U N o n X a Q n 4 o / 0 g P f p r 1 e P g z D Z + + C E f j y x g 0 / 7 i 3 / T l V j + + / 8 F N B f / + H a c L E d 6 + w f C f A P c K X t i W S 3 L + p S x x 4 M G s L 5 L R C w B 0 W J A 7 I s / I R J a G Q n H D K m 5 C Q t L Y B M y C r f v y N 2 V w N b m w L Y F S M E k t D M S j k i A U n N o 5 E V Q 9 I Q O C Q N o z i 6 M Q u X 8 p L o I n Z U M 1 + E M h w L W M A m d j I T D q j s G n m U c V H 4 Z j S 9 1 e B m V i y W Y C b P L 2 C Z h Q u P L L f Y E B A U b b B G y y 9 h e K f m 6 X P K h c S 2 1 k g 8 m o Z u D z Y o 7 J x 4 g q M V Y m A S q Q O C y k 4 G A o X B V T d c t E o v A p S 9 7 I 4 3 i W R U I r Z X y + 5 D L b z T u r b v 8 h k k 4 z E F 3 x Q M E H i j p z h Q w C V S h x B S A o a Q / K u E g E a p Q a p J Y R q Y h H B H 0 R w Q q R E Y V S s 0 V K n T E V A h N i D G f C s E k H O X 4 R 8 W D F B 4 w m p / v Y B K o g p H p G B 4 w F r Y k g 5 E j I 2 o w 3 i 8 h j 7 m E R I N N L i H b Q A n H O R S L Q q g l A W c i o V Y Z z s U l U I U z l 7 F 4 4 K x U O c A k M J w 5 O h O H 8 / 1 S u s e l N B p 0 c y m 9 j V I a J q G X k U D j G 1 A S D k E k 3 G s u x m E S q D o E l / N 4 H E J z / Q O T w A 7 B G Y I d 4 i c O Y X 2 X n O L D + 3 B 2 5 v n S I 8 L o x G x S Y X 3 6 0 T L z N A r H Y d o x 8 5 V n y 6 P i t F P m v E l m f f n O c n z v o e 6 a 0 j r L o 5 / 6 / p l j + 3 Y U n y T R 1 L t 3 o v 7 Q D m 7 S u d 8 m 3 o + T n E d 2 E F + H 0 X h B 2 N I 3 0 1 N l r u r g 9 t Z a 9 h + V Z 0 v k Y S J V e s 7 1 n k k Z b m C P v Y a Q 4 l w v f Z k 5 6 O 2 g n x k 7 t Z 3 P 9 s 0 o u M m 8 0 x / 0 R T + M k 4 Y Y h H E q r D / v Q + p 8 q 6 d X u J g c j b 7 Y i T f v n B p G P z s 6 b Y S a G k 8 8 D 1 w x k P P u T u n K 1 / M j / r G D 6 b U 8 Y h p 5 U f Z 6 7 q a / n Y 6 v 1 t 7 / v r + 7 M w p y z b z a z X W x a k 1 u 2 r r u i P L V 5 c S + 8 S 6 l e 4 / l h Z f k m X L s d 3 G c 7 a R w l H Z R y u y l t H h F a S b N F J k B i L s h L F H L M m Z N a R 9 L z U w 4 W C N h C B v / E R f h t V H w m 2 3 t o 0 F p F + M / h S K 8 N k o p U X 3 r E 1 s 2 z 7 K t c j r 5 U j M T j u C g / q 0 + O w H u 1 c X Q J h P l 6 h p f j P L q 4 u 2 T Q N i y x h f E 7 D d 4 S 2 r 1 b g K 8 N v l F u W p M a 5 b T r Z m a o f G E O N 0 3 6 7 I j 4 s a H 7 j u T C O O D q Q X j A z E 5 U S 2 y t r X f D O X a M L 1 h 3 y V N k F T x w d 5 f g c x d W I s 8 7 y + l r z h K u J A g A r q J o v q u T s I B i Q T C d J c j 6 p t g C C O M U x 4 j D G 0 M w 0 F 3 V R G 2 r f 2 Y K F e X C T P H D 7 T x g w r l V k U Y R 6 A K V D B K p B 0 m I S 8 C l d J D H y X g S J A y 8 2 m / e j M n w k G R B E b N L 8 v U + y s R x i g n b j w Y L W x J x i j T W 8 Y o M Y z S i K O a C Z A 6 R k t 5 h g R K y J I o T 5 l C 4 X m 0 B K M c c W D G U D w o o x z D E y d Q o p z L D z w o V y o / Y B I Y 5 U w E G e W M c p K x 3 H g q q Y 7 y U p 7 C g h L 0 J M p 0 J q O U H s 7 C f o I 4 O W A o g T T T W Z i E i v k J F 1 F 4 / E R z E Q W T w H 7 C l J r 9 h P 2 E 8 w m T c s O e h I T N c f g B S R V + Q F K r K g 9 I y r q P K f 6 p / o H C Q w n f c L s o J X z A A 5 I M N 5 P m z 6 M Y g G V V n I D H 1 R h u a O M / U m U n w E u 7 C K + N g t 9 0 I A + o q K 6 Z c I Q X 9 W 8 2 2 Q l w r 2 5 5 r d g N X 1 3 j 0 w + v L t 6 m O I B m 7 t U 1 N J 4 g q f v m H n Z E 3 P j Q / S U k Y X x w G m Z 8 I E 7 k M A l 5 3 e 0 A 7 X q r u 1 R 4 Q r 3 u U k D 9 P l 8 O B r g R p j t Z q N / R R B h h X I 4 w w t D G M B w F j S r C m p B W h t V d b D w J y / y S S H 3 r E w c k 3 B g 1 P + W p b z s i j F E u y / B g V O k W b U A L L s M h S y K s c u o v u w U X o 1 w / y o k E Z m W U l 9 e C y 3 C U c / m B B + W a d 4 g B 2 r Y Y D n o S o Z 0 L G P x t W 9 h P 9 P s J k e S g u Q Q q t 2 2 L 4 X 7 C R R Q e P 9 F c R P 3 m b f b m O g 5 v s 6 / w N v t 2 V b b Z d 8 r 2 z + w J t p f Y V h I X Y H M 4 F a V b k O 3 E V J R u Q z Y 5 U l G 6 A 9 n W Q k X p L u Q G X i p K H 0 J u 0 a G i 9 B H k y 0 k q S h 9 D P t C k o n Q P R h / M V Z v p Q 4 X p Q 6 c q 9 K F r r H 8 q 0 A c q S o P o A x W l Q f S B i t I g + k B F a R B 9 o K I 0 i D 5 Q U R p E H 6 g o D a I P V J Q G 0 g d z 1 W b 6 U E n 6 c O q 5 I z u R Z b z o v 7 t 4 P a g 1 e 2 J p U n G a F v f i j S z u q 0 I u D o 3 1 X g V y Q U V p E L m g o j S I X F B R G k Q u q C g N I h d U l A a R C y p K g 8 g F F a V B 5 I K K 0 k B y Y a 7 a T C 4 q S S 6 e S j A m T C z m 9 5 M a 6 r k K x I K K 0 i B i Q U V p E L G g o j S I W F B R G k Q s q C g N I h Z U l A Y R C y p K g 4 g F F a W B x M J c t Z l Y V J J Y L F a t S 4 s + b H B O 6 T v p L r C H a v C C M 3 M K 2 Y I z c 6 r B g j N z S q q C M 3 P q k o I z c 5 J 7 w Z n H 2 Q x Z c G Y v m 2 Y 2 z z w 7 f / / u 7 c u N V m r + B T j x a l J v / g R J m T O 3 8 z J F c S T + a l R 8 I A C v O M V 6 7 L i D f N 5 4 e 8 N 4 Z 8 N 4 d 0 N 4 u 4 P b p v e O N s g 7 3 j D e 2 z A + X + b V y H l v E X 8 5 K h 5 W I i p 2 f z k q r s 8 s H h X X Z x a P i u s z i 0 f F 9 Z n F o + L 6 z O J R c X 1 m 8 a i 4 P r N 4 V O y q R c X 1 E w O i Y t 6 Z I V E x B 4 k c F f V G x f 8 A U E s B A i 0 A F A A C A A g A Q L C O W x 3 y + A m k A A A A 9 g A A A B I A A A A A A A A A A A A A A A A A A A A A A E N v b m Z p Z y 9 Q Y W N r Y W d l L n h t b F B L A Q I t A B Q A A g A I A E C w j l s P y u m r p A A A A O k A A A A T A A A A A A A A A A A A A A A A A P A A A A B b Q 2 9 u d G V u d F 9 U e X B l c 1 0 u e G 1 s U E s B A i 0 A F A A C A A g A Q L C O W 7 6 s A w y 8 C A A A x z k B A B M A A A A A A A A A A A A A A A A A 4 Q E A A E Z v c m 1 1 b G F z L 1 N l Y 3 R p b 2 4 x L m 1 Q S w U G A A A A A A M A A w D C A A A A 6 g o 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D H 0 A A A A A A A D q 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V k a W F 0 c m l j J T J G V k Z D J T I w V m F j Y 2 l u Z S U y M F B y a W N l J T I w T G l z d D w v S X R l b V B h d G g + P C 9 J d G V t T G 9 j Y X R p b 2 4 + P F N 0 Y W J s Z U V u d H J p Z X M + P E V u d H J 5 I F R 5 c G U 9 I k Z p b G x F b m F i b G V k I i B W Y W x 1 Z T 0 i b D A i I C 8 + P E V u d H J 5 I F R 5 c G U 9 I k Z p b G x P Y m p l Y 3 R U e X B l I i B W Y W x 1 Z T 0 i c 0 N v b m 5 l Y 3 R p b 2 5 P b m x 5 I i A v P j x F b n R y e S B U e X B l P S J G a W x s V G 9 E Y X R h T W 9 k Z W x F b m F i b G V k I i B W Y W x 1 Z T 0 i b D A i I C 8 + P E V u d H J 5 I F R 5 c G U 9 I k l z U H J p d m F 0 Z S I g V m F s d W U 9 I m w w I i A v P j x F b n R y e S B U e X B l P S J R d W V y e U l E I i B W Y W x 1 Z T 0 i c z A z M W E 5 M z R i L W N h M m E t N D l i M C 1 i Z W J l L T g 2 N m F k O W M 3 N 2 M x Z i I g L z 4 8 R W 5 0 c n k g V H l w Z T 0 i U m V z d W x 0 V H l w Z S I g V m F s d W U 9 I n N F e G N l c H R p b 2 4 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1 I i A v P j x F b n R y e S B U e X B l P S J G a W x s R X J y b 3 J D b 2 R l I i B W Y W x 1 Z T 0 i c 1 V u a 2 5 v d 2 4 i I C 8 + P E V u d H J 5 I F R 5 c G U 9 I k Z p b G x F c n J v c k N v d W 5 0 I i B W Y W x 1 Z T 0 i b D A i I C 8 + P E V u d H J 5 I F R 5 c G U 9 I k Z p b G x M Y X N 0 V X B k Y X R l Z C I g V m F s d W U 9 I m Q y M D I 0 L T A 4 L T I 1 V D E 2 O j Q 1 O j I 4 L j g w N D Y w N D V a I i A v P j x F b n R y e S B U e X B l P S J G a W x s Q 2 9 s d W 1 u V H l w Z X M i I F Z h b H V l P S J z Q m d Z R 0 J o R V J D U V l H I i A v P j x F b n R y e S B U e X B l P S J G a W x s Q 2 9 s d W 1 u T m F t Z X M i I F Z h b H V l P S J z W y Z x d W 9 0 O 1 Z h Y 2 N p b m U m c X V v d D s s J n F 1 b 3 Q 7 Q n J h b m R u Y W 1 l L y B U c m F k Z W 5 h b W U m c X V v d D s s J n F 1 b 3 Q 7 T k R D J n F 1 b 3 Q 7 L C Z x d W 9 0 O 1 B h Y 2 t h Z 2 l u Z y Z x d W 9 0 O y w m c X V v d D t D R E M g Q 2 9 z d C 8 g R G 9 z Z S Z x d W 9 0 O y w m c X V v d D t Q c m l 2 Y X R l I F N l Y 3 R v c i B D b 3 N 0 L y B E b 3 N l J n F 1 b 3 Q 7 L C Z x d W 9 0 O 0 N v b n R y Y W N 0 I E V u Z C B E Y X R l J n F 1 b 3 Q 7 L C Z x d W 9 0 O 0 1 h b n V m Y W N 0 d X J l c i Z x d W 9 0 O y w m c X V v d D t D b 2 5 0 c m F j d C B O d W 1 i Z X I 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Q Z W R p Y X R y a W N c X C 9 W R k M g V m F j Y 2 l u Z S B Q c m l j Z S B M a X N 0 L 0 F 1 d G 9 S Z W 1 v d m V k Q 2 9 s d W 1 u c z E u e 1 Z h Y 2 N p b m U s M H 0 m c X V v d D s s J n F 1 b 3 Q 7 U 2 V j d G l v b j E v U G V k a W F 0 c m l j X F w v V k Z D I F Z h Y 2 N p b m U g U H J p Y 2 U g T G l z d C 9 B d X R v U m V t b 3 Z l Z E N v b H V t b n M x L n t C c m F u Z G 5 h b W U v I F R y Y W R l b m F t Z S w x f S Z x d W 9 0 O y w m c X V v d D t T Z W N 0 a W 9 u M S 9 Q Z W R p Y X R y a W N c X C 9 W R k M g V m F j Y 2 l u Z S B Q c m l j Z S B M a X N 0 L 0 F 1 d G 9 S Z W 1 v d m V k Q 2 9 s d W 1 u c z E u e 0 5 E Q y w y f S Z x d W 9 0 O y w m c X V v d D t T Z W N 0 a W 9 u M S 9 Q Z W R p Y X R y a W N c X C 9 W R k M g V m F j Y 2 l u Z S B Q c m l j Z S B M a X N 0 L 0 F 1 d G 9 S Z W 1 v d m V k Q 2 9 s d W 1 u c z E u e 1 B h Y 2 t h Z 2 l u Z y w z f S Z x d W 9 0 O y w m c X V v d D t T Z W N 0 a W 9 u M S 9 Q Z W R p Y X R y a W N c X C 9 W R k M g V m F j Y 2 l u Z S B Q c m l j Z S B M a X N 0 L 0 F 1 d G 9 S Z W 1 v d m V k Q 2 9 s d W 1 u c z E u e 0 N E Q y B D b 3 N 0 L y B E b 3 N l L D R 9 J n F 1 b 3 Q 7 L C Z x d W 9 0 O 1 N l Y 3 R p b 2 4 x L 1 B l Z G l h d H J p Y 1 x c L 1 Z G Q y B W Y W N j a W 5 l I F B y a W N l I E x p c 3 Q v Q X V 0 b 1 J l b W 9 2 Z W R D b 2 x 1 b W 5 z M S 5 7 U H J p d m F 0 Z S B T Z W N 0 b 3 I g Q 2 9 z d C 8 g R G 9 z Z S w 1 f S Z x d W 9 0 O y w m c X V v d D t T Z W N 0 a W 9 u M S 9 Q Z W R p Y X R y a W N c X C 9 W R k M g V m F j Y 2 l u Z S B Q c m l j Z S B M a X N 0 L 0 F 1 d G 9 S Z W 1 v d m V k Q 2 9 s d W 1 u c z E u e 0 N v b n R y Y W N 0 I E V u Z C B E Y X R l L D Z 9 J n F 1 b 3 Q 7 L C Z x d W 9 0 O 1 N l Y 3 R p b 2 4 x L 1 B l Z G l h d H J p Y 1 x c L 1 Z G Q y B W Y W N j a W 5 l I F B y a W N l I E x p c 3 Q v Q X V 0 b 1 J l b W 9 2 Z W R D b 2 x 1 b W 5 z M S 5 7 T W F u d W Z h Y 3 R 1 c m V y L D d 9 J n F 1 b 3 Q 7 L C Z x d W 9 0 O 1 N l Y 3 R p b 2 4 x L 1 B l Z G l h d H J p Y 1 x c L 1 Z G Q y B W Y W N j a W 5 l I F B y a W N l I E x p c 3 Q v Q X V 0 b 1 J l b W 9 2 Z W R D b 2 x 1 b W 5 z M S 5 7 Q 2 9 u d H J h Y 3 Q g T n V t Y m V y L D h 9 J n F 1 b 3 Q 7 X S w m c X V v d D t D b 2 x 1 b W 5 D b 3 V u d C Z x d W 9 0 O z o 5 L C Z x d W 9 0 O 0 t l e U N v b H V t b k 5 h b W V z J n F 1 b 3 Q 7 O l t d L C Z x d W 9 0 O 0 N v b H V t b k l k Z W 5 0 a X R p Z X M m c X V v d D s 6 W y Z x d W 9 0 O 1 N l Y 3 R p b 2 4 x L 1 B l Z G l h d H J p Y 1 x c L 1 Z G Q y B W Y W N j a W 5 l I F B y a W N l I E x p c 3 Q v Q X V 0 b 1 J l b W 9 2 Z W R D b 2 x 1 b W 5 z M S 5 7 V m F j Y 2 l u Z S w w f S Z x d W 9 0 O y w m c X V v d D t T Z W N 0 a W 9 u M S 9 Q Z W R p Y X R y a W N c X C 9 W R k M g V m F j Y 2 l u Z S B Q c m l j Z S B M a X N 0 L 0 F 1 d G 9 S Z W 1 v d m V k Q 2 9 s d W 1 u c z E u e 0 J y Y W 5 k b m F t Z S 8 g V H J h Z G V u Y W 1 l L D F 9 J n F 1 b 3 Q 7 L C Z x d W 9 0 O 1 N l Y 3 R p b 2 4 x L 1 B l Z G l h d H J p Y 1 x c L 1 Z G Q y B W Y W N j a W 5 l I F B y a W N l I E x p c 3 Q v Q X V 0 b 1 J l b W 9 2 Z W R D b 2 x 1 b W 5 z M S 5 7 T k R D L D J 9 J n F 1 b 3 Q 7 L C Z x d W 9 0 O 1 N l Y 3 R p b 2 4 x L 1 B l Z G l h d H J p Y 1 x c L 1 Z G Q y B W Y W N j a W 5 l I F B y a W N l I E x p c 3 Q v Q X V 0 b 1 J l b W 9 2 Z W R D b 2 x 1 b W 5 z M S 5 7 U G F j a 2 F n a W 5 n L D N 9 J n F 1 b 3 Q 7 L C Z x d W 9 0 O 1 N l Y 3 R p b 2 4 x L 1 B l Z G l h d H J p Y 1 x c L 1 Z G Q y B W Y W N j a W 5 l I F B y a W N l I E x p c 3 Q v Q X V 0 b 1 J l b W 9 2 Z W R D b 2 x 1 b W 5 z M S 5 7 Q 0 R D I E N v c 3 Q v I E R v c 2 U s N H 0 m c X V v d D s s J n F 1 b 3 Q 7 U 2 V j d G l v b j E v U G V k a W F 0 c m l j X F w v V k Z D I F Z h Y 2 N p b m U g U H J p Y 2 U g T G l z d C 9 B d X R v U m V t b 3 Z l Z E N v b H V t b n M x L n t Q c m l 2 Y X R l I F N l Y 3 R v c i B D b 3 N 0 L y B E b 3 N l L D V 9 J n F 1 b 3 Q 7 L C Z x d W 9 0 O 1 N l Y 3 R p b 2 4 x L 1 B l Z G l h d H J p Y 1 x c L 1 Z G Q y B W Y W N j a W 5 l I F B y a W N l I E x p c 3 Q v Q X V 0 b 1 J l b W 9 2 Z W R D b 2 x 1 b W 5 z M S 5 7 Q 2 9 u d H J h Y 3 Q g R W 5 k I E R h d G U s N n 0 m c X V v d D s s J n F 1 b 3 Q 7 U 2 V j d G l v b j E v U G V k a W F 0 c m l j X F w v V k Z D I F Z h Y 2 N p b m U g U H J p Y 2 U g T G l z d C 9 B d X R v U m V t b 3 Z l Z E N v b H V t b n M x L n t N Y W 5 1 Z m F j d H V y Z X I s N 3 0 m c X V v d D s s J n F 1 b 3 Q 7 U 2 V j d G l v b j E v U G V k a W F 0 c m l j X F w v V k Z D I F Z h Y 2 N p b m U g U H J p Y 2 U g T G l z d C 9 B d X R v U m V t b 3 Z l Z E N v b H V t b n M x L n t D b 2 5 0 c m F j d C B O d W 1 i Z X I s O H 0 m c X V v d D t d L C Z x d W 9 0 O 1 J l b G F 0 a W 9 u c 2 h p c E l u Z m 8 m c X V v d D s 6 W 1 1 9 I i A v P j x F b n R y e S B U e X B l P S J C d W Z m Z X J O Z X h 0 U m V m c m V z a C I g V m F s d W U 9 I m w x I i A v P j w v U 3 R h Y m x l R W 5 0 c m l l c z 4 8 L 0 l 0 Z W 0 + P E l 0 Z W 0 + P E l 0 Z W 1 M b 2 N h d G l v b j 4 8 S X R l b V R 5 c G U + R m 9 y b X V s Y T w v S X R l b V R 5 c G U + P E l 0 Z W 1 Q Y X R o P l N l Y 3 R p b 2 4 x L 1 B l Z G l h d H J p Y y U y R l Z G Q y U y M F Z h Y 2 N p b m U l M j B Q c m l j Z S U y M E x p c 3 Q v U 2 9 1 c m N l P C 9 J d G V t U G F 0 a D 4 8 L 0 l 0 Z W 1 M b 2 N h d G l v b j 4 8 U 3 R h Y m x l R W 5 0 c m l l c y A v P j w v S X R l b T 4 8 S X R l b T 4 8 S X R l b U x v Y 2 F 0 a W 9 u P j x J d G V t V H l w Z T 5 G b 3 J t d W x h P C 9 J d G V t V H l w Z T 4 8 S X R l b V B h d G g + U 2 V j d G l v b j E v U G V k a W F 0 c m l j J T J G V k Z D J T I w V m F j Y 2 l u Z S U y M F B y a W N l J T I w T G l z d C 9 F e H R y Y W N 0 Z W Q l M j B U Y W J s Z S U y M E Z y b 2 0 l M j B I d G 1 s P C 9 J d G V t U G F 0 a D 4 8 L 0 l 0 Z W 1 M b 2 N h d G l v b j 4 8 U 3 R h Y m x l R W 5 0 c m l l c y A v P j w v S X R l b T 4 8 S X R l b T 4 8 S X R l b U x v Y 2 F 0 a W 9 u P j x J d G V t V H l w Z T 5 G b 3 J t d W x h P C 9 J d G V t V H l w Z T 4 8 S X R l b V B h d G g + U 2 V j d G l v b j E v U G V k a W F 0 c m l j J T J G V k Z D J T I w V m F j Y 2 l u Z S U y M F B y a W N l J T I w T G l z d C 9 Q c m 9 t b 3 R l Z C U y M E h l Y W R l c n M 8 L 0 l 0 Z W 1 Q Y X R o P j w v S X R l b U x v Y 2 F 0 a W 9 u P j x T d G F i b G V F b n R y a W V z I C 8 + P C 9 J d G V t P j x J d G V t P j x J d G V t T G 9 j Y X R p b 2 4 + P E l 0 Z W 1 U e X B l P k Z v c m 1 1 b G E 8 L 0 l 0 Z W 1 U e X B l P j x J d G V t U G F 0 a D 5 T Z W N 0 a W 9 u M S 9 Q Z W R p Y X R y a W M l M k Z W R k M l M j B W Y W N j a W 5 l J T I w U H J p Y 2 U l M j B M a X N 0 L 0 N o Y W 5 n Z W Q l M j B U e X B l P C 9 J d G V t U G F 0 a D 4 8 L 0 l 0 Z W 1 M b 2 N h d G l v b j 4 8 U 3 R h Y m x l R W 5 0 c m l l c y A v P j w v S X R l b T 4 8 S X R l b T 4 8 S X R l b U x v Y 2 F 0 a W 9 u P j x J d G V t V H l w Z T 5 G b 3 J t d W x h P C 9 J d G V t V H l w Z T 4 8 S X R l b V B h d G g + U 2 V j d G l v b j E v V G F i b G U l M j A x P C 9 J d G V t U G F 0 a D 4 8 L 0 l 0 Z W 1 M b 2 N h d G l v b j 4 8 U 3 R h Y m x l R W 5 0 c m l l c z 4 8 R W 5 0 c n k g V H l w Z T 0 i U X V l c n l J R C I g V m F s d W U 9 I n M z N m Y x N T h j M i 1 l N W Q 0 L T R j Z W U t O G Z k Y y 0 3 N G I 0 Z j U y N z M 0 Y T U i I C 8 + P E V u d H J 5 I F R 5 c G U 9 I k Z p b G x F b m F i b G V k I i B W Y W x 1 Z T 0 i b D A i I C 8 + P E V u d H J 5 I F R 5 c G U 9 I k Z p b G x P Y m p l Y 3 R U e X B l I i B W Y W x 1 Z T 0 i c 0 N v b m 5 l Y 3 R p b 2 5 P b m x 5 I i A v P j x F b n R y e S B U e X B l P S J G a W x s V G 9 E Y X R h T W 9 k Z W x F b m F i b G V k I i B W Y W x 1 Z T 0 i b D E 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x h d G l v b n N o a X B J b m Z v Q 2 9 u d G F p b m V y I i B W Y W x 1 Z T 0 i c 3 s m c X V v d D t j b 2 x 1 b W 5 D b 3 V u d C Z x d W 9 0 O z o 5 L C Z x d W 9 0 O 2 t l e U N v b H V t b k 5 h b W V z J n F 1 b 3 Q 7 O l t d L C Z x d W 9 0 O 3 F 1 Z X J 5 U m V s Y X R p b 2 5 z a G l w c y Z x d W 9 0 O z p b X S w m c X V v d D t j b 2 x 1 b W 5 J Z G V u d G l 0 a W V z J n F 1 b 3 Q 7 O l s m c X V v d D t T Z W N 0 a W 9 u M S 9 U Y W J s Z S A x L 0 N o Y W 5 n Z W Q g V H l w Z S 5 7 V m F j Y 2 l u Z S w w f S Z x d W 9 0 O y w m c X V v d D t T Z W N 0 a W 9 u M S 9 U Y W J s Z S A x L 0 N o Y W 5 n Z W Q g V H l w Z S 5 7 Q n J h b m R u Y W 1 l L y B U c m F k Z W 5 h b W U s M X 0 m c X V v d D s s J n F 1 b 3 Q 7 U 2 V j d G l v b j E v V G F i b G U g M S 9 D a G F u Z 2 V k I F R 5 c G U u e 0 5 E Q y w y f S Z x d W 9 0 O y w m c X V v d D t T Z W N 0 a W 9 u M S 9 U Y W J s Z S A x L 0 N o Y W 5 n Z W Q g V H l w Z S 5 7 U G F j a 2 F n a W 5 n L D N 9 J n F 1 b 3 Q 7 L C Z x d W 9 0 O 1 N l Y 3 R p b 2 4 x L 1 R h Y m x l I D E v Q 2 h h b m d l Z C B U e X B l L n t D R E M g Q 2 9 z d C 8 g R G 9 z Z S w 0 f S Z x d W 9 0 O y w m c X V v d D t T Z W N 0 a W 9 u M S 9 U Y W J s Z S A x L 0 N o Y W 5 n Z W Q g V H l w Z S 5 7 U H J p d m F 0 Z S B T Z W N 0 b 3 I g Q 2 9 z d C 8 g R G 9 z Z S w 1 f S Z x d W 9 0 O y w m c X V v d D t T Z W N 0 a W 9 u M S 9 U Y W J s Z S A x L 0 N o Y W 5 n Z W Q g V H l w Z S 5 7 Q 2 9 u d H J h Y 3 Q g R W 5 k I E R h d G U s N n 0 m c X V v d D s s J n F 1 b 3 Q 7 U 2 V j d G l v b j E v V G F i b G U g M S 9 D a G F u Z 2 V k I F R 5 c G U u e 0 1 h b n V m Y W N 0 d X J l c i w 3 f S Z x d W 9 0 O y w m c X V v d D t T Z W N 0 a W 9 u M S 9 U Y W J s Z S A x L 0 N o Y W 5 n Z W Q g V H l w Z S 5 7 Q 2 9 u d H J h Y 3 Q g T n V t Y m V y L D h 9 J n F 1 b 3 Q 7 X S w m c X V v d D t D b 2 x 1 b W 5 D b 3 V u d C Z x d W 9 0 O z o 5 L C Z x d W 9 0 O 0 t l e U N v b H V t b k 5 h b W V z J n F 1 b 3 Q 7 O l t d L C Z x d W 9 0 O 0 N v b H V t b k l k Z W 5 0 a X R p Z X M m c X V v d D s 6 W y Z x d W 9 0 O 1 N l Y 3 R p b 2 4 x L 1 R h Y m x l I D E v Q 2 h h b m d l Z C B U e X B l L n t W Y W N j a W 5 l L D B 9 J n F 1 b 3 Q 7 L C Z x d W 9 0 O 1 N l Y 3 R p b 2 4 x L 1 R h Y m x l I D E v Q 2 h h b m d l Z C B U e X B l L n t C c m F u Z G 5 h b W U v I F R y Y W R l b m F t Z S w x f S Z x d W 9 0 O y w m c X V v d D t T Z W N 0 a W 9 u M S 9 U Y W J s Z S A x L 0 N o Y W 5 n Z W Q g V H l w Z S 5 7 T k R D L D J 9 J n F 1 b 3 Q 7 L C Z x d W 9 0 O 1 N l Y 3 R p b 2 4 x L 1 R h Y m x l I D E v Q 2 h h b m d l Z C B U e X B l L n t Q Y W N r Y W d p b m c s M 3 0 m c X V v d D s s J n F 1 b 3 Q 7 U 2 V j d G l v b j E v V G F i b G U g M S 9 D a G F u Z 2 V k I F R 5 c G U u e 0 N E Q y B D b 3 N 0 L y B E b 3 N l L D R 9 J n F 1 b 3 Q 7 L C Z x d W 9 0 O 1 N l Y 3 R p b 2 4 x L 1 R h Y m x l I D E v Q 2 h h b m d l Z C B U e X B l L n t Q c m l 2 Y X R l I F N l Y 3 R v c i B D b 3 N 0 L y B E b 3 N l L D V 9 J n F 1 b 3 Q 7 L C Z x d W 9 0 O 1 N l Y 3 R p b 2 4 x L 1 R h Y m x l I D E v Q 2 h h b m d l Z C B U e X B l L n t D b 2 5 0 c m F j d C B F b m Q g R G F 0 Z S w 2 f S Z x d W 9 0 O y w m c X V v d D t T Z W N 0 a W 9 u M S 9 U Y W J s Z S A x L 0 N o Y W 5 n Z W Q g V H l w Z S 5 7 T W F u d W Z h Y 3 R 1 c m V y L D d 9 J n F 1 b 3 Q 7 L C Z x d W 9 0 O 1 N l Y 3 R p b 2 4 x L 1 R h Y m x l I D E v Q 2 h h b m d l Z C B U e X B l L n t D b 2 5 0 c m F j d C B O d W 1 i Z X I s O H 0 m c X V v d D t d L C Z x d W 9 0 O 1 J l b G F 0 a W 9 u c 2 h p c E l u Z m 8 m c X V v d D s 6 W 1 1 9 I i A v P j x F b n R y e S B U e X B l P S J G a W x s U 3 R h d H V z I i B W Y W x 1 Z T 0 i c 0 N v b X B s Z X R l I i A v P j x F b n R y e S B U e X B l P S J G a W x s Q 2 9 s d W 1 u T m F t Z X M i I F Z h b H V l P S J z W y Z x d W 9 0 O 1 Z h Y 2 N p b m U m c X V v d D s s J n F 1 b 3 Q 7 Q n J h b m R u Y W 1 l L y B U c m F k Z W 5 h b W U m c X V v d D s s J n F 1 b 3 Q 7 T k R D J n F 1 b 3 Q 7 L C Z x d W 9 0 O 1 B h Y 2 t h Z 2 l u Z y Z x d W 9 0 O y w m c X V v d D t D R E M g Q 2 9 z d C 8 g R G 9 z Z S Z x d W 9 0 O y w m c X V v d D t Q c m l 2 Y X R l I F N l Y 3 R v c i B D b 3 N 0 L y B E b 3 N l J n F 1 b 3 Q 7 L C Z x d W 9 0 O 0 N v b n R y Y W N 0 I E V u Z C B E Y X R l J n F 1 b 3 Q 7 L C Z x d W 9 0 O 0 1 h b n V m Y W N 0 d X J l c i Z x d W 9 0 O y w m c X V v d D t D b 2 5 0 c m F j d C B O d W 1 i Z X I m c X V v d D t d I i A v P j x F b n R y e S B U e X B l P S J G a W x s Q 2 9 s d W 1 u V H l w Z X M i I F Z h b H V l P S J z Q m d Z R 0 J o R V J D U V l H I i A v P j x F b n R y e S B U e X B l P S J G a W x s T G F z d F V w Z G F 0 Z W Q i I F Z h b H V l P S J k M j A y N S 0 x M i 0 x N V Q w M z o 0 O T o z M C 4 0 O T Q 5 M z k y W i I g L z 4 8 R W 5 0 c n k g V H l w Z T 0 i R m l s b E V y c m 9 y Q 2 9 1 b n Q i I F Z h b H V l P S J s M C I g L z 4 8 R W 5 0 c n k g V H l w Z T 0 i R m l s b E V y c m 9 y Q 2 9 k Z S I g V m F s d W U 9 I n N V b m t u b 3 d u I i A v P j x F b n R y e S B U e X B l P S J G a W x s Q 2 9 1 b n Q i I F Z h b H V l P S J s N D c i I C 8 + P E V u d H J 5 I F R 5 c G U 9 I k F k Z G V k V G 9 E Y X R h T W 9 k Z W w i I F Z h b H V l P S J s M S I g L z 4 8 R W 5 0 c n k g V H l w Z T 0 i U m V j b 3 Z l c n l U Y X J n Z X R T a G V l d C I g V m F s d W U 9 I n N T a G V l d D E i I C 8 + P E V u d H J 5 I F R 5 c G U 9 I l J l Y 2 9 2 Z X J 5 V G F y Z 2 V 0 Q 2 9 s d W 1 u I i B W Y W x 1 Z T 0 i b D E i I C 8 + P E V u d H J 5 I F R 5 c G U 9 I l J l Y 2 9 2 Z X J 5 V G F y Z 2 V 0 U m 9 3 I i B W Y W x 1 Z T 0 i b D E i I C 8 + P C 9 T d G F i b G V F b n R y a W V z P j w v S X R l b T 4 8 S X R l b T 4 8 S X R l b U x v Y 2 F 0 a W 9 u P j x J d G V t V H l w Z T 5 G b 3 J t d W x h P C 9 J d G V t V H l w Z T 4 8 S X R l b V B h d G g + U 2 V j d G l v b j E v V G F i b G U l M j A x L 1 N v d X J j Z T w v S X R l b V B h d G g + P C 9 J d G V t T G 9 j Y X R p b 2 4 + P F N 0 Y W J s Z U V u d H J p Z X M g L z 4 8 L 0 l 0 Z W 0 + P E l 0 Z W 0 + P E l 0 Z W 1 M b 2 N h d G l v b j 4 8 S X R l b V R 5 c G U + R m 9 y b X V s Y T w v S X R l b V R 5 c G U + P E l 0 Z W 1 Q Y X R o P l N l Y 3 R p b 2 4 x L 1 R h Y m x l J T I w M S 9 F e H R y Y W N 0 Z W Q l M j B U Y W J s Z S U y M E Z y b 2 0 l M j B I d G 1 s P C 9 J d G V t U G F 0 a D 4 8 L 0 l 0 Z W 1 M b 2 N h d G l v b j 4 8 U 3 R h Y m x l R W 5 0 c m l l c y A v P j w v S X R l b T 4 8 S X R l b T 4 8 S X R l b U x v Y 2 F 0 a W 9 u P j x J d G V t V H l w Z T 5 G b 3 J t d W x h P C 9 J d G V t V H l w Z T 4 8 S X R l b V B h d G g + U 2 V j d G l v b j E v V G F i b G U l M j A x L 1 B y b 2 1 v d G V k J T I w S G V h Z G V y c z w v S X R l b V B h d G g + P C 9 J d G V t T G 9 j Y X R p b 2 4 + P F N 0 Y W J s Z U V u d H J p Z X M g L z 4 8 L 0 l 0 Z W 0 + P E l 0 Z W 0 + P E l 0 Z W 1 M b 2 N h d G l v b j 4 8 S X R l b V R 5 c G U + R m 9 y b X V s Y T w v S X R l b V R 5 c G U + P E l 0 Z W 1 Q Y X R o P l N l Y 3 R p b 2 4 x L 1 R h Y m x l J T I w M S 9 D a G F u Z 2 V k J T I w V H l w Z T w v S X R l b V B h d G g + P C 9 J d G V t T G 9 j Y X R p b 2 4 + P F N 0 Y W J s Z U V u d H J p Z X M g L z 4 8 L 0 l 0 Z W 0 + P E l 0 Z W 0 + P E l 0 Z W 1 M b 2 N h d G l v b j 4 8 S X R l b V R 5 c G U + R m 9 y b X V s Y T w v S X R l b V R 5 c G U + P E l 0 Z W 1 Q Y X R o P l N l Y 3 R p b 2 4 x L 1 R h Y m x l J T I w M j w v S X R l b V B h d G g + P C 9 J d G V t T G 9 j Y X R p b 2 4 + P F N 0 Y W J s Z U V u d H J p Z X M + P E V u d H J 5 I F R 5 c G U 9 I l F 1 Z X J 5 S U Q i I F Z h b H V l P S J z Z W M 0 Y j I 0 N z E t N j Y 5 O S 0 0 Y z c 0 L W I 1 M D I t M j l j Z T N m N 2 Q y N z J m I i A v P j x F b n R y e S B U e X B l P S J G a W x s R W 5 h Y m x l Z C I g V m F s d W U 9 I m w w I i A v P j x F b n R y e S B U e X B l P S J G a W x s T 2 J q Z W N 0 V H l w Z S I g V m F s d W U 9 I n N D b 2 5 u Z W N 0 a W 9 u T 2 5 s e S I g L z 4 8 R W 5 0 c n k g V H l w Z T 0 i R m l s b F R v R G F 0 Y U 1 v Z G V s R W 5 h Y m x l Z C I g V m F s d W U 9 I m w x I i A v P j x F b n R y e S B U e X B l P S J J c 1 B y a X Z h d G U 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5 L C Z x d W 9 0 O 2 t l e U N v b H V t b k 5 h b W V z J n F 1 b 3 Q 7 O l t d L C Z x d W 9 0 O 3 F 1 Z X J 5 U m V s Y X R p b 2 5 z a G l w c y Z x d W 9 0 O z p b X S w m c X V v d D t j b 2 x 1 b W 5 J Z G V u d G l 0 a W V z J n F 1 b 3 Q 7 O l s m c X V v d D t T Z W N 0 a W 9 u M S 9 U Y W J s Z S A y L 0 N o Y W 5 n Z W Q g V H l w Z S 5 7 V m F j Y 2 l u Z S w w f S Z x d W 9 0 O y w m c X V v d D t T Z W N 0 a W 9 u M S 9 U Y W J s Z S A y L 0 N o Y W 5 n Z W Q g V H l w Z S 5 7 Q n J h b m R u Y W 1 l L y B U c m F k Z W 5 h b W U s M X 0 m c X V v d D s s J n F 1 b 3 Q 7 U 2 V j d G l v b j E v V G F i b G U g M i 9 D a G F u Z 2 V k I F R 5 c G U u e 0 5 E Q y w y f S Z x d W 9 0 O y w m c X V v d D t T Z W N 0 a W 9 u M S 9 U Y W J s Z S A y L 0 N o Y W 5 n Z W Q g V H l w Z S 5 7 U G F j a 2 F n a W 5 n L D N 9 J n F 1 b 3 Q 7 L C Z x d W 9 0 O 1 N l Y 3 R p b 2 4 x L 1 R h Y m x l I D I v Q 2 h h b m d l Z C B U e X B l L n t D R E M g Q 2 9 z d C 8 g R G 9 z Z S w 0 f S Z x d W 9 0 O y w m c X V v d D t T Z W N 0 a W 9 u M S 9 U Y W J s Z S A y L 0 N o Y W 5 n Z W Q g V H l w Z S 5 7 U H J p d m F 0 Z S B T Z W N 0 b 3 I g Q 2 9 z d C 8 g R G 9 z Z S w 1 f S Z x d W 9 0 O y w m c X V v d D t T Z W N 0 a W 9 u M S 9 U Y W J s Z S A y L 0 N o Y W 5 n Z W Q g V H l w Z S 5 7 Q 2 9 u d H J h Y 3 Q g R W 5 k I E R h d G U s N n 0 m c X V v d D s s J n F 1 b 3 Q 7 U 2 V j d G l v b j E v V G F i b G U g M i 9 D a G F u Z 2 V k I F R 5 c G U u e 0 1 h b n V m Y W N 0 d X J l c i w 3 f S Z x d W 9 0 O y w m c X V v d D t T Z W N 0 a W 9 u M S 9 U Y W J s Z S A y L 0 N o Y W 5 n Z W Q g V H l w Z S 5 7 Q 2 9 u d H J h Y 3 Q g T n V t Y m V y L D h 9 J n F 1 b 3 Q 7 X S w m c X V v d D t D b 2 x 1 b W 5 D b 3 V u d C Z x d W 9 0 O z o 5 L C Z x d W 9 0 O 0 t l e U N v b H V t b k 5 h b W V z J n F 1 b 3 Q 7 O l t d L C Z x d W 9 0 O 0 N v b H V t b k l k Z W 5 0 a X R p Z X M m c X V v d D s 6 W y Z x d W 9 0 O 1 N l Y 3 R p b 2 4 x L 1 R h Y m x l I D I v Q 2 h h b m d l Z C B U e X B l L n t W Y W N j a W 5 l L D B 9 J n F 1 b 3 Q 7 L C Z x d W 9 0 O 1 N l Y 3 R p b 2 4 x L 1 R h Y m x l I D I v Q 2 h h b m d l Z C B U e X B l L n t C c m F u Z G 5 h b W U v I F R y Y W R l b m F t Z S w x f S Z x d W 9 0 O y w m c X V v d D t T Z W N 0 a W 9 u M S 9 U Y W J s Z S A y L 0 N o Y W 5 n Z W Q g V H l w Z S 5 7 T k R D L D J 9 J n F 1 b 3 Q 7 L C Z x d W 9 0 O 1 N l Y 3 R p b 2 4 x L 1 R h Y m x l I D I v Q 2 h h b m d l Z C B U e X B l L n t Q Y W N r Y W d p b m c s M 3 0 m c X V v d D s s J n F 1 b 3 Q 7 U 2 V j d G l v b j E v V G F i b G U g M i 9 D a G F u Z 2 V k I F R 5 c G U u e 0 N E Q y B D b 3 N 0 L y B E b 3 N l L D R 9 J n F 1 b 3 Q 7 L C Z x d W 9 0 O 1 N l Y 3 R p b 2 4 x L 1 R h Y m x l I D I v Q 2 h h b m d l Z C B U e X B l L n t Q c m l 2 Y X R l I F N l Y 3 R v c i B D b 3 N 0 L y B E b 3 N l L D V 9 J n F 1 b 3 Q 7 L C Z x d W 9 0 O 1 N l Y 3 R p b 2 4 x L 1 R h Y m x l I D I v Q 2 h h b m d l Z C B U e X B l L n t D b 2 5 0 c m F j d C B F b m Q g R G F 0 Z S w 2 f S Z x d W 9 0 O y w m c X V v d D t T Z W N 0 a W 9 u M S 9 U Y W J s Z S A y L 0 N o Y W 5 n Z W Q g V H l w Z S 5 7 T W F u d W Z h Y 3 R 1 c m V y L D d 9 J n F 1 b 3 Q 7 L C Z x d W 9 0 O 1 N l Y 3 R p b 2 4 x L 1 R h Y m x l I D I v Q 2 h h b m d l Z C B U e X B l L n t D b 2 5 0 c m F j d C B O d W 1 i Z X I s O H 0 m c X V v d D t d L C Z x d W 9 0 O 1 J l b G F 0 a W 9 u c 2 h p c E l u Z m 8 m c X V v d D s 6 W 1 1 9 I i A v P j x F b n R y e S B U e X B l P S J G a W x s U 3 R h d H V z I i B W Y W x 1 Z T 0 i c 0 N v b X B s Z X R l I i A v P j x F b n R y e S B U e X B l P S J G a W x s Q 2 9 s d W 1 u T m F t Z X M i I F Z h b H V l P S J z W y Z x d W 9 0 O 1 Z h Y 2 N p b m U m c X V v d D s s J n F 1 b 3 Q 7 Q n J h b m R u Y W 1 l L y B U c m F k Z W 5 h b W U m c X V v d D s s J n F 1 b 3 Q 7 T k R D J n F 1 b 3 Q 7 L C Z x d W 9 0 O 1 B h Y 2 t h Z 2 l u Z y Z x d W 9 0 O y w m c X V v d D t D R E M g Q 2 9 z d C 8 g R G 9 z Z S Z x d W 9 0 O y w m c X V v d D t Q c m l 2 Y X R l I F N l Y 3 R v c i B D b 3 N 0 L y B E b 3 N l J n F 1 b 3 Q 7 L C Z x d W 9 0 O 0 N v b n R y Y W N 0 I E V u Z C B E Y X R l J n F 1 b 3 Q 7 L C Z x d W 9 0 O 0 1 h b n V m Y W N 0 d X J l c i Z x d W 9 0 O y w m c X V v d D t D b 2 5 0 c m F j d C B O d W 1 i Z X I m c X V v d D t d I i A v P j x F b n R y e S B U e X B l P S J G a W x s Q 2 9 s d W 1 u V H l w Z X M i I F Z h b H V l P S J z Q m d Z R 0 J o R V J D U V l H I i A v P j x F b n R y e S B U e X B l P S J G a W x s T G F z d F V w Z G F 0 Z W Q i I F Z h b H V l P S J k M j A y N S 0 x M i 0 x N V Q w M z o 0 O T o 0 O C 4 2 M T Y 0 N D E 3 W i I g L z 4 8 R W 5 0 c n k g V H l w Z T 0 i R m l s b E V y c m 9 y Q 2 9 1 b n Q i I F Z h b H V l P S J s M C I g L z 4 8 R W 5 0 c n k g V H l w Z T 0 i R m l s b E V y c m 9 y Q 2 9 k Z S I g V m F s d W U 9 I n N V b m t u b 3 d u I i A v P j x F b n R y e S B U e X B l P S J G a W x s Q 2 9 1 b n Q i I F Z h b H V l P S J s M z I i I C 8 + P E V u d H J 5 I F R 5 c G U 9 I k F k Z G V k V G 9 E Y X R h T W 9 k Z W w i I F Z h b H V l P S J s M S I g L z 4 8 R W 5 0 c n k g V H l w Z T 0 i U m V j b 3 Z l c n l U Y X J n Z X R T a G V l d C I g V m F s d W U 9 I n N T a G V l d D I i I C 8 + P E V u d H J 5 I F R 5 c G U 9 I l J l Y 2 9 2 Z X J 5 V G F y Z 2 V 0 Q 2 9 s d W 1 u I i B W Y W x 1 Z T 0 i b D E i I C 8 + P E V u d H J 5 I F R 5 c G U 9 I l J l Y 2 9 2 Z X J 5 V G F y Z 2 V 0 U m 9 3 I i B W Y W x 1 Z T 0 i b D E i I C 8 + P C 9 T d G F i b G V F b n R y a W V z P j w v S X R l b T 4 8 S X R l b T 4 8 S X R l b U x v Y 2 F 0 a W 9 u P j x J d G V t V H l w Z T 5 G b 3 J t d W x h P C 9 J d G V t V H l w Z T 4 8 S X R l b V B h d G g + U 2 V j d G l v b j E v V G F i b G U l M j A y L 1 N v d X J j Z T w v S X R l b V B h d G g + P C 9 J d G V t T G 9 j Y X R p b 2 4 + P F N 0 Y W J s Z U V u d H J p Z X M g L z 4 8 L 0 l 0 Z W 0 + P E l 0 Z W 0 + P E l 0 Z W 1 M b 2 N h d G l v b j 4 8 S X R l b V R 5 c G U + R m 9 y b X V s Y T w v S X R l b V R 5 c G U + P E l 0 Z W 1 Q Y X R o P l N l Y 3 R p b 2 4 x L 1 R h Y m x l J T I w M i 9 F e H R y Y W N 0 Z W Q l M j B U Y W J s Z S U y M E Z y b 2 0 l M j B I d G 1 s P C 9 J d G V t U G F 0 a D 4 8 L 0 l 0 Z W 1 M b 2 N h d G l v b j 4 8 U 3 R h Y m x l R W 5 0 c m l l c y A v P j w v S X R l b T 4 8 S X R l b T 4 8 S X R l b U x v Y 2 F 0 a W 9 u P j x J d G V t V H l w Z T 5 G b 3 J t d W x h P C 9 J d G V t V H l w Z T 4 8 S X R l b V B h d G g + U 2 V j d G l v b j E v V G F i b G U l M j A y L 1 B y b 2 1 v d G V k J T I w S G V h Z G V y c z w v S X R l b V B h d G g + P C 9 J d G V t T G 9 j Y X R p b 2 4 + P F N 0 Y W J s Z U V u d H J p Z X M g L z 4 8 L 0 l 0 Z W 0 + P E l 0 Z W 0 + P E l 0 Z W 1 M b 2 N h d G l v b j 4 8 S X R l b V R 5 c G U + R m 9 y b X V s Y T w v S X R l b V R 5 c G U + P E l 0 Z W 1 Q Y X R o P l N l Y 3 R p b 2 4 x L 1 R h Y m x l J T I w M i 9 D a G F u Z 2 V k J T I w V H l w Z T w v S X R l b V B h d G g + P C 9 J d G V t T G 9 j Y X R p b 2 4 + P F N 0 Y W J s Z U V u d H J p Z X M g L z 4 8 L 0 l 0 Z W 0 + P E l 0 Z W 0 + P E l 0 Z W 1 M b 2 N h d G l v b j 4 8 S X R l b V R 5 c G U + R m 9 y b X V s Y T w v S X R l b V R 5 c G U + P E l 0 Z W 1 Q Y X R o P l N l Y 3 R p b 2 4 x L 1 R h Y m x l J T I w M z w v S X R l b V B h d G g + P C 9 J d G V t T G 9 j Y X R p b 2 4 + P F N 0 Y W J s Z U V u d H J p Z X M + P E V u d H J 5 I F R 5 c G U 9 I l F 1 Z X J 5 S U Q i I F Z h b H V l P S J z M z d j Y j g x O G Q t O D J k Y y 0 0 N 2 Q w L T k 3 Y W U t Y W F m M j A 5 O D Q 5 N 2 M 5 I i A v P j x F b n R y e S B U e X B l P S J G a W x s R W 5 h Y m x l Z C I g V m F s d W U 9 I m w w I i A v P j x F b n R y e S B U e X B l P S J G a W x s T 2 J q Z W N 0 V H l w Z S I g V m F s d W U 9 I n N D b 2 5 u Z W N 0 a W 9 u T 2 5 s e S I g L z 4 8 R W 5 0 c n k g V H l w Z T 0 i R m l s b F R v R G F 0 Y U 1 v Z G V s R W 5 h Y m x l Z C I g V m F s d W U 9 I m w x I i A v P j x F b n R y e S B U e X B l P S J J c 1 B y a X Z h d G U 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5 L C Z x d W 9 0 O 2 t l e U N v b H V t b k 5 h b W V z J n F 1 b 3 Q 7 O l t d L C Z x d W 9 0 O 3 F 1 Z X J 5 U m V s Y X R p b 2 5 z a G l w c y Z x d W 9 0 O z p b X S w m c X V v d D t j b 2 x 1 b W 5 J Z G V u d G l 0 a W V z J n F 1 b 3 Q 7 O l s m c X V v d D t T Z W N 0 a W 9 u M S 9 U Y W J s Z S A z L 0 N o Y W 5 n Z W Q g V H l w Z S 5 7 V m F j Y 2 l u Z S w w f S Z x d W 9 0 O y w m c X V v d D t T Z W N 0 a W 9 u M S 9 U Y W J s Z S A z L 0 N o Y W 5 n Z W Q g V H l w Z S 5 7 Q n J h b m R u Y W 1 l L y B U c m F k Z W 5 h b W U s M X 0 m c X V v d D s s J n F 1 b 3 Q 7 U 2 V j d G l v b j E v V G F i b G U g M y 9 D a G F u Z 2 V k I F R 5 c G U u e 0 5 E Q y w y f S Z x d W 9 0 O y w m c X V v d D t T Z W N 0 a W 9 u M S 9 U Y W J s Z S A z L 0 N o Y W 5 n Z W Q g V H l w Z S 5 7 U G F j a 2 F n a W 5 n L D N 9 J n F 1 b 3 Q 7 L C Z x d W 9 0 O 1 N l Y 3 R p b 2 4 x L 1 R h Y m x l I D M v Q 2 h h b m d l Z C B U e X B l L n t D R E M g Q 2 9 z d C 8 g R G 9 z Z S w 0 f S Z x d W 9 0 O y w m c X V v d D t T Z W N 0 a W 9 u M S 9 U Y W J s Z S A z L 0 N o Y W 5 n Z W Q g V H l w Z S 5 7 U H J p d m F 0 Z S B T Z W N 0 b 3 I g Q 2 9 z d C 8 g R G 9 z Z S w 1 f S Z x d W 9 0 O y w m c X V v d D t T Z W N 0 a W 9 u M S 9 U Y W J s Z S A z L 0 N o Y W 5 n Z W Q g V H l w Z S 5 7 Q 2 9 u d H J h Y 3 Q g R W 5 k I E R h d G U s N n 0 m c X V v d D s s J n F 1 b 3 Q 7 U 2 V j d G l v b j E v V G F i b G U g M y 9 D a G F u Z 2 V k I F R 5 c G U u e 0 1 h b n V m Y W N 0 d X J l c i w 3 f S Z x d W 9 0 O y w m c X V v d D t T Z W N 0 a W 9 u M S 9 U Y W J s Z S A z L 0 N o Y W 5 n Z W Q g V H l w Z S 5 7 Q 2 9 u d H J h Y 3 Q g T n V t Y m V y L D h 9 J n F 1 b 3 Q 7 X S w m c X V v d D t D b 2 x 1 b W 5 D b 3 V u d C Z x d W 9 0 O z o 5 L C Z x d W 9 0 O 0 t l e U N v b H V t b k 5 h b W V z J n F 1 b 3 Q 7 O l t d L C Z x d W 9 0 O 0 N v b H V t b k l k Z W 5 0 a X R p Z X M m c X V v d D s 6 W y Z x d W 9 0 O 1 N l Y 3 R p b 2 4 x L 1 R h Y m x l I D M v Q 2 h h b m d l Z C B U e X B l L n t W Y W N j a W 5 l L D B 9 J n F 1 b 3 Q 7 L C Z x d W 9 0 O 1 N l Y 3 R p b 2 4 x L 1 R h Y m x l I D M v Q 2 h h b m d l Z C B U e X B l L n t C c m F u Z G 5 h b W U v I F R y Y W R l b m F t Z S w x f S Z x d W 9 0 O y w m c X V v d D t T Z W N 0 a W 9 u M S 9 U Y W J s Z S A z L 0 N o Y W 5 n Z W Q g V H l w Z S 5 7 T k R D L D J 9 J n F 1 b 3 Q 7 L C Z x d W 9 0 O 1 N l Y 3 R p b 2 4 x L 1 R h Y m x l I D M v Q 2 h h b m d l Z C B U e X B l L n t Q Y W N r Y W d p b m c s M 3 0 m c X V v d D s s J n F 1 b 3 Q 7 U 2 V j d G l v b j E v V G F i b G U g M y 9 D a G F u Z 2 V k I F R 5 c G U u e 0 N E Q y B D b 3 N 0 L y B E b 3 N l L D R 9 J n F 1 b 3 Q 7 L C Z x d W 9 0 O 1 N l Y 3 R p b 2 4 x L 1 R h Y m x l I D M v Q 2 h h b m d l Z C B U e X B l L n t Q c m l 2 Y X R l I F N l Y 3 R v c i B D b 3 N 0 L y B E b 3 N l L D V 9 J n F 1 b 3 Q 7 L C Z x d W 9 0 O 1 N l Y 3 R p b 2 4 x L 1 R h Y m x l I D M v Q 2 h h b m d l Z C B U e X B l L n t D b 2 5 0 c m F j d C B F b m Q g R G F 0 Z S w 2 f S Z x d W 9 0 O y w m c X V v d D t T Z W N 0 a W 9 u M S 9 U Y W J s Z S A z L 0 N o Y W 5 n Z W Q g V H l w Z S 5 7 T W F u d W Z h Y 3 R 1 c m V y L D d 9 J n F 1 b 3 Q 7 L C Z x d W 9 0 O 1 N l Y 3 R p b 2 4 x L 1 R h Y m x l I D M v Q 2 h h b m d l Z C B U e X B l L n t D b 2 5 0 c m F j d C B O d W 1 i Z X I s O H 0 m c X V v d D t d L C Z x d W 9 0 O 1 J l b G F 0 a W 9 u c 2 h p c E l u Z m 8 m c X V v d D s 6 W 1 1 9 I i A v P j x F b n R y e S B U e X B l P S J G a W x s U 3 R h d H V z I i B W Y W x 1 Z T 0 i c 0 N v b X B s Z X R l I i A v P j x F b n R y e S B U e X B l P S J G a W x s Q 2 9 s d W 1 u T m F t Z X M i I F Z h b H V l P S J z W y Z x d W 9 0 O 1 Z h Y 2 N p b m U m c X V v d D s s J n F 1 b 3 Q 7 Q n J h b m R u Y W 1 l L y B U c m F k Z W 5 h b W U m c X V v d D s s J n F 1 b 3 Q 7 T k R D J n F 1 b 3 Q 7 L C Z x d W 9 0 O 1 B h Y 2 t h Z 2 l u Z y Z x d W 9 0 O y w m c X V v d D t D R E M g Q 2 9 z d C 8 g R G 9 z Z S Z x d W 9 0 O y w m c X V v d D t Q c m l 2 Y X R l I F N l Y 3 R v c i B D b 3 N 0 L y B E b 3 N l J n F 1 b 3 Q 7 L C Z x d W 9 0 O 0 N v b n R y Y W N 0 I E V u Z C B E Y X R l J n F 1 b 3 Q 7 L C Z x d W 9 0 O 0 1 h b n V m Y W N 0 d X J l c i Z x d W 9 0 O y w m c X V v d D t D b 2 5 0 c m F j d C B O d W 1 i Z X I m c X V v d D t d I i A v P j x F b n R y e S B U e X B l P S J G a W x s Q 2 9 s d W 1 u V H l w Z X M i I F Z h b H V l P S J z Q m d Z R 0 J o R V J D U V l H I i A v P j x F b n R y e S B U e X B l P S J G a W x s T G F z d F V w Z G F 0 Z W Q i I F Z h b H V l P S J k M j A y N S 0 x M i 0 x N V Q w M z o 1 M D o w M y 4 1 O T I 1 M z k y W i I g L z 4 8 R W 5 0 c n k g V H l w Z T 0 i R m l s b E V y c m 9 y Q 2 9 1 b n Q i I F Z h b H V l P S J s M C I g L z 4 8 R W 5 0 c n k g V H l w Z T 0 i R m l s b E V y c m 9 y Q 2 9 k Z S I g V m F s d W U 9 I n N V b m t u b 3 d u I i A v P j x F b n R y e S B U e X B l P S J G a W x s Q 2 9 1 b n Q i I F Z h b H V l P S J s M T E i I C 8 + P E V u d H J 5 I F R 5 c G U 9 I k F k Z G V k V G 9 E Y X R h T W 9 k Z W w i I F Z h b H V l P S J s M S I g L z 4 8 R W 5 0 c n k g V H l w Z T 0 i U m V j b 3 Z l c n l U Y X J n Z X R T a G V l d C I g V m F s d W U 9 I n N T a G V l d D M i I C 8 + P E V u d H J 5 I F R 5 c G U 9 I l J l Y 2 9 2 Z X J 5 V G F y Z 2 V 0 Q 2 9 s d W 1 u I i B W Y W x 1 Z T 0 i b D E i I C 8 + P E V u d H J 5 I F R 5 c G U 9 I l J l Y 2 9 2 Z X J 5 V G F y Z 2 V 0 U m 9 3 I i B W Y W x 1 Z T 0 i b D E i I C 8 + P C 9 T d G F i b G V F b n R y a W V z P j w v S X R l b T 4 8 S X R l b T 4 8 S X R l b U x v Y 2 F 0 a W 9 u P j x J d G V t V H l w Z T 5 G b 3 J t d W x h P C 9 J d G V t V H l w Z T 4 8 S X R l b V B h d G g + U 2 V j d G l v b j E v V G F i b G U l M j A z L 1 N v d X J j Z T w v S X R l b V B h d G g + P C 9 J d G V t T G 9 j Y X R p b 2 4 + P F N 0 Y W J s Z U V u d H J p Z X M g L z 4 8 L 0 l 0 Z W 0 + P E l 0 Z W 0 + P E l 0 Z W 1 M b 2 N h d G l v b j 4 8 S X R l b V R 5 c G U + R m 9 y b X V s Y T w v S X R l b V R 5 c G U + P E l 0 Z W 1 Q Y X R o P l N l Y 3 R p b 2 4 x L 1 R h Y m x l J T I w M y 9 F e H R y Y W N 0 Z W Q l M j B U Y W J s Z S U y M E Z y b 2 0 l M j B I d G 1 s P C 9 J d G V t U G F 0 a D 4 8 L 0 l 0 Z W 1 M b 2 N h d G l v b j 4 8 U 3 R h Y m x l R W 5 0 c m l l c y A v P j w v S X R l b T 4 8 S X R l b T 4 8 S X R l b U x v Y 2 F 0 a W 9 u P j x J d G V t V H l w Z T 5 G b 3 J t d W x h P C 9 J d G V t V H l w Z T 4 8 S X R l b V B h d G g + U 2 V j d G l v b j E v V G F i b G U l M j A z L 1 B y b 2 1 v d G V k J T I w S G V h Z G V y c z w v S X R l b V B h d G g + P C 9 J d G V t T G 9 j Y X R p b 2 4 + P F N 0 Y W J s Z U V u d H J p Z X M g L z 4 8 L 0 l 0 Z W 0 + P E l 0 Z W 0 + P E l 0 Z W 1 M b 2 N h d G l v b j 4 8 S X R l b V R 5 c G U + R m 9 y b X V s Y T w v S X R l b V R 5 c G U + P E l 0 Z W 1 Q Y X R o P l N l Y 3 R p b 2 4 x L 1 R h Y m x l J T I w M y 9 D a G F u Z 2 V k J T I w V H l w Z T w v S X R l b V B h d G g + P C 9 J d G V t T G 9 j Y X R p b 2 4 + P F N 0 Y W J s Z U V u d H J p Z X M g L z 4 8 L 0 l 0 Z W 0 + P E l 0 Z W 0 + P E l 0 Z W 1 M b 2 N h d G l v b j 4 8 S X R l b V R 5 c G U + R m 9 y b X V s Y T w v S X R l b V R 5 c G U + P E l 0 Z W 1 Q Y X R o P l N l Y 3 R p b 2 4 x L 1 R h Y m x l J T I w N D w v S X R l b V B h d G g + P C 9 J d G V t T G 9 j Y X R p b 2 4 + P F N 0 Y W J s Z U V u d H J p Z X M + P E V u d H J 5 I F R 5 c G U 9 I l F 1 Z X J 5 S U Q i I F Z h b H V l P S J z N z I x M T M 0 M j A t Z D Q w Y y 0 0 Y z F i L W I 2 Z T E t O T k x M G R k Z T g 4 Y T U 4 I i A v P j x F b n R y e S B U e X B l P S J G a W x s R W 5 h Y m x l Z C I g V m F s d W U 9 I m w w I i A v P j x F b n R y e S B U e X B l P S J G a W x s T 2 J q Z W N 0 V H l w Z S I g V m F s d W U 9 I n N D b 2 5 u Z W N 0 a W 9 u T 2 5 s e S I g L z 4 8 R W 5 0 c n k g V H l w Z T 0 i R m l s b F R v R G F 0 Y U 1 v Z G V s R W 5 h Y m x l Z C I g V m F s d W U 9 I m w x I i A v P j x F b n R y e S B U e X B l P S J J c 1 B y a X Z h d G U i I F Z h b H V l P S J s M C 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x M S I g L z 4 8 R W 5 0 c n k g V H l w Z T 0 i R m l s b E V y c m 9 y Q 2 9 k Z S I g V m F s d W U 9 I n N V b m t u b 3 d u I i A v P j x F b n R y e S B U e X B l P S J G a W x s R X J y b 3 J D b 3 V u d C I g V m F s d W U 9 I m w w I i A v P j x F b n R y e S B U e X B l P S J G a W x s T G F z d F V w Z G F 0 Z W Q i I F Z h b H V l P S J k M j A y N S 0 x M i 0 x N V Q w M z o 0 N z o z N y 4 w O T E x N T A z W i I g L z 4 8 R W 5 0 c n k g V H l w Z T 0 i R m l s b E N v b H V t b l R 5 c G V z I i B W Y W x 1 Z T 0 i c 0 J n W U d C a E V S Q 1 F Z R y I g L z 4 8 R W 5 0 c n k g V H l w Z T 0 i R m l s b E N v b H V t b k 5 h b W V z I i B W Y W x 1 Z T 0 i c 1 s m c X V v d D t W Y W N j a W 5 l J n F 1 b 3 Q 7 L C Z x d W 9 0 O 0 J y Y W 5 k b m F t Z S 8 g V H J h Z G V u Y W 1 l J n F 1 b 3 Q 7 L C Z x d W 9 0 O 0 5 E Q y Z x d W 9 0 O y w m c X V v d D t Q Y W N r Y W d p b m c m c X V v d D s s J n F 1 b 3 Q 7 Q 0 R D I E N v c 3 Q v I E R v c 2 U m c X V v d D s s J n F 1 b 3 Q 7 U H J p d m F 0 Z S B T Z W N 0 b 3 I g Q 2 9 z d C 8 g R G 9 z Z S Z x d W 9 0 O y w m c X V v d D t D b 2 5 0 c m F j d C B F b m Q g R G F 0 Z S Z x d W 9 0 O y w m c X V v d D t N Y W 5 1 Z m F j d H V y Z X I m c X V v d D s s J n F 1 b 3 Q 7 Q 2 9 u d H J h Y 3 Q g T n V t Y m V y 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g N C 9 D a G F u Z 2 V k I F R 5 c G U u e 1 Z h Y 2 N p b m U s M H 0 m c X V v d D s s J n F 1 b 3 Q 7 U 2 V j d G l v b j E v V G F i b G U g N C 9 D a G F u Z 2 V k I F R 5 c G U u e 0 J y Y W 5 k b m F t Z S 8 g V H J h Z G V u Y W 1 l L D F 9 J n F 1 b 3 Q 7 L C Z x d W 9 0 O 1 N l Y 3 R p b 2 4 x L 1 R h Y m x l I D Q v Q 2 h h b m d l Z C B U e X B l L n t O R E M s M n 0 m c X V v d D s s J n F 1 b 3 Q 7 U 2 V j d G l v b j E v V G F i b G U g N C 9 D a G F u Z 2 V k I F R 5 c G U u e 1 B h Y 2 t h Z 2 l u Z y w z f S Z x d W 9 0 O y w m c X V v d D t T Z W N 0 a W 9 u M S 9 U Y W J s Z S A 0 L 0 N o Y W 5 n Z W Q g V H l w Z S 5 7 Q 0 R D I E N v c 3 Q v I E R v c 2 U s N H 0 m c X V v d D s s J n F 1 b 3 Q 7 U 2 V j d G l v b j E v V G F i b G U g N C 9 D a G F u Z 2 V k I F R 5 c G U u e 1 B y a X Z h d G U g U 2 V j d G 9 y I E N v c 3 Q v I E R v c 2 U s N X 0 m c X V v d D s s J n F 1 b 3 Q 7 U 2 V j d G l v b j E v V G F i b G U g N C 9 D a G F u Z 2 V k I F R 5 c G U u e 0 N v b n R y Y W N 0 I E V u Z C B E Y X R l L D Z 9 J n F 1 b 3 Q 7 L C Z x d W 9 0 O 1 N l Y 3 R p b 2 4 x L 1 R h Y m x l I D Q v Q 2 h h b m d l Z C B U e X B l L n t N Y W 5 1 Z m F j d H V y Z X I s N 3 0 m c X V v d D s s J n F 1 b 3 Q 7 U 2 V j d G l v b j E v V G F i b G U g N C 9 D a G F u Z 2 V k I F R 5 c G U u e 0 N v b n R y Y W N 0 I E 5 1 b W J l c i w 4 f S Z x d W 9 0 O 1 0 s J n F 1 b 3 Q 7 Q 2 9 s d W 1 u Q 2 9 1 b n Q m c X V v d D s 6 O S w m c X V v d D t L Z X l D b 2 x 1 b W 5 O Y W 1 l c y Z x d W 9 0 O z p b X S w m c X V v d D t D b 2 x 1 b W 5 J Z G V u d G l 0 a W V z J n F 1 b 3 Q 7 O l s m c X V v d D t T Z W N 0 a W 9 u M S 9 U Y W J s Z S A 0 L 0 N o Y W 5 n Z W Q g V H l w Z S 5 7 V m F j Y 2 l u Z S w w f S Z x d W 9 0 O y w m c X V v d D t T Z W N 0 a W 9 u M S 9 U Y W J s Z S A 0 L 0 N o Y W 5 n Z W Q g V H l w Z S 5 7 Q n J h b m R u Y W 1 l L y B U c m F k Z W 5 h b W U s M X 0 m c X V v d D s s J n F 1 b 3 Q 7 U 2 V j d G l v b j E v V G F i b G U g N C 9 D a G F u Z 2 V k I F R 5 c G U u e 0 5 E Q y w y f S Z x d W 9 0 O y w m c X V v d D t T Z W N 0 a W 9 u M S 9 U Y W J s Z S A 0 L 0 N o Y W 5 n Z W Q g V H l w Z S 5 7 U G F j a 2 F n a W 5 n L D N 9 J n F 1 b 3 Q 7 L C Z x d W 9 0 O 1 N l Y 3 R p b 2 4 x L 1 R h Y m x l I D Q v Q 2 h h b m d l Z C B U e X B l L n t D R E M g Q 2 9 z d C 8 g R G 9 z Z S w 0 f S Z x d W 9 0 O y w m c X V v d D t T Z W N 0 a W 9 u M S 9 U Y W J s Z S A 0 L 0 N o Y W 5 n Z W Q g V H l w Z S 5 7 U H J p d m F 0 Z S B T Z W N 0 b 3 I g Q 2 9 z d C 8 g R G 9 z Z S w 1 f S Z x d W 9 0 O y w m c X V v d D t T Z W N 0 a W 9 u M S 9 U Y W J s Z S A 0 L 0 N o Y W 5 n Z W Q g V H l w Z S 5 7 Q 2 9 u d H J h Y 3 Q g R W 5 k I E R h d G U s N n 0 m c X V v d D s s J n F 1 b 3 Q 7 U 2 V j d G l v b j E v V G F i b G U g N C 9 D a G F u Z 2 V k I F R 5 c G U u e 0 1 h b n V m Y W N 0 d X J l c i w 3 f S Z x d W 9 0 O y w m c X V v d D t T Z W N 0 a W 9 u M S 9 U Y W J s Z S A 0 L 0 N o Y W 5 n Z W Q g V H l w Z S 5 7 Q 2 9 u d H J h Y 3 Q g T n V t Y m V y L D h 9 J n F 1 b 3 Q 7 X S w m c X V v d D t S Z W x h d G l v b n N o a X B J b m Z v J n F 1 b 3 Q 7 O l t d f S I g L z 4 8 L 1 N 0 Y W J s Z U V u d H J p Z X M + P C 9 J d G V t P j x J d G V t P j x J d G V t T G 9 j Y X R p b 2 4 + P E l 0 Z W 1 U e X B l P k Z v c m 1 1 b G E 8 L 0 l 0 Z W 1 U e X B l P j x J d G V t U G F 0 a D 5 T Z W N 0 a W 9 u M S 9 U Y W J s Z S U y M D Q v U 2 9 1 c m N l P C 9 J d G V t U G F 0 a D 4 8 L 0 l 0 Z W 1 M b 2 N h d G l v b j 4 8 U 3 R h Y m x l R W 5 0 c m l l c y A v P j w v S X R l b T 4 8 S X R l b T 4 8 S X R l b U x v Y 2 F 0 a W 9 u P j x J d G V t V H l w Z T 5 G b 3 J t d W x h P C 9 J d G V t V H l w Z T 4 8 S X R l b V B h d G g + U 2 V j d G l v b j E v V G F i b G U l M j A 0 L 0 V 4 d H J h Y 3 R l Z C U y M F R h Y m x l J T I w R n J v b S U y M E h 0 b W w 8 L 0 l 0 Z W 1 Q Y X R o P j w v S X R l b U x v Y 2 F 0 a W 9 u P j x T d G F i b G V F b n R y a W V z I C 8 + P C 9 J d G V t P j x J d G V t P j x J d G V t T G 9 j Y X R p b 2 4 + P E l 0 Z W 1 U e X B l P k Z v c m 1 1 b G E 8 L 0 l 0 Z W 1 U e X B l P j x J d G V t U G F 0 a D 5 T Z W N 0 a W 9 u M S 9 U Y W J s Z S U y M D Q v U H J v b W 9 0 Z W Q l M j B I Z W F k Z X J z P C 9 J d G V t U G F 0 a D 4 8 L 0 l 0 Z W 1 M b 2 N h d G l v b j 4 8 U 3 R h Y m x l R W 5 0 c m l l c y A v P j w v S X R l b T 4 8 S X R l b T 4 8 S X R l b U x v Y 2 F 0 a W 9 u P j x J d G V t V H l w Z T 5 G b 3 J t d W x h P C 9 J d G V t V H l w Z T 4 8 S X R l b V B h d G g + U 2 V j d G l v b j E v V G F i b G U l M j A 0 L 0 N o Y W 5 n Z W Q l M j B U e X B l P C 9 J d G V t U G F 0 a D 4 8 L 0 l 0 Z W 1 M b 2 N h d G l v b j 4 8 U 3 R h Y m x l R W 5 0 c m l l c y A v P j w v S X R l b T 4 8 S X R l b T 4 8 S X R l b U x v Y 2 F 0 a W 9 u P j x J d G V t V H l w Z T 5 G b 3 J t d W x h P C 9 J d G V t V H l w Z T 4 8 S X R l b V B h d G g + U 2 V j d G l v b j E v U G V k a W F 0 c m l j J T I w Q 0 9 W S U Q t M T k l M j B W Y W N j a W 5 l J T I w U H J p Y 2 U l M j B M a X N 0 P C 9 J d G V t U G F 0 a D 4 8 L 0 l 0 Z W 1 M b 2 N h d G l v b j 4 8 U 3 R h Y m x l R W 5 0 c m l l c z 4 8 R W 5 0 c n k g V H l w Z T 0 i U X V l c n l J R C I g V m F s d W U 9 I n M z Y j Q 0 Z W E w M C 0 5 O D h i L T Q 3 M m Q t Y j U 4 M y 0 5 M 2 I w N m Y 1 Y m F h N T E i I C 8 + P E V u d H J 5 I F R 5 c G U 9 I k Z p b G x F b m F i b G V k I i B W Y W x 1 Z T 0 i b D A i I C 8 + P E V u d H J 5 I F R 5 c G U 9 I k Z p b G x P Y m p l Y 3 R U e X B l I i B W Y W x 1 Z T 0 i c 0 N v b m 5 l Y 3 R p b 2 5 P b m x 5 I i A v P j x F b n R y e S B U e X B l P S J G a W x s V G 9 E Y X R h T W 9 k Z W x F b m F i b G V k I i B W Y W x 1 Z T 0 i b D E i I C 8 + P E V u d H J 5 I F R 5 c G U 9 I k l z U H J p d m F 0 Z S 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k s J n F 1 b 3 Q 7 a 2 V 5 Q 2 9 s d W 1 u T m F t Z X M m c X V v d D s 6 W 1 0 s J n F 1 b 3 Q 7 c X V l c n l S Z W x h d G l v b n N o a X B z J n F 1 b 3 Q 7 O l t d L C Z x d W 9 0 O 2 N v b H V t b k l k Z W 5 0 a X R p Z X M m c X V v d D s 6 W y Z x d W 9 0 O 1 N l Y 3 R p b 2 4 x L 1 B l Z G l h d H J p Y y B D T 1 Z J R C 0 x O S B W Y W N j a W 5 l I F B y a W N l I E x p c 3 Q v Q 2 h h b m d l Z C B U e X B l L n t W Y W N j a W 5 l L D B 9 J n F 1 b 3 Q 7 L C Z x d W 9 0 O 1 N l Y 3 R p b 2 4 x L 1 B l Z G l h d H J p Y y B D T 1 Z J R C 0 x O S B W Y W N j a W 5 l I F B y a W N l I E x p c 3 Q v Q 2 h h b m d l Z C B U e X B l L n t C c m F u Z G 5 h b W U v I F R y Y W R l b m F t Z S w x f S Z x d W 9 0 O y w m c X V v d D t T Z W N 0 a W 9 u M S 9 Q Z W R p Y X R y a W M g Q 0 9 W S U Q t M T k g V m F j Y 2 l u Z S B Q c m l j Z S B M a X N 0 L 0 N o Y W 5 n Z W Q g V H l w Z S 5 7 T k R D L D J 9 J n F 1 b 3 Q 7 L C Z x d W 9 0 O 1 N l Y 3 R p b 2 4 x L 1 B l Z G l h d H J p Y y B D T 1 Z J R C 0 x O S B W Y W N j a W 5 l I F B y a W N l I E x p c 3 Q v Q 2 h h b m d l Z C B U e X B l L n t Q Y W N r Y W d p b m c s M 3 0 m c X V v d D s s J n F 1 b 3 Q 7 U 2 V j d G l v b j E v U G V k a W F 0 c m l j I E N P V k l E L T E 5 I F Z h Y 2 N p b m U g U H J p Y 2 U g T G l z d C 9 D a G F u Z 2 V k I F R 5 c G U u e 0 N E Q y B D b 3 N 0 L y B E b 3 N l L D R 9 J n F 1 b 3 Q 7 L C Z x d W 9 0 O 1 N l Y 3 R p b 2 4 x L 1 B l Z G l h d H J p Y y B D T 1 Z J R C 0 x O S B W Y W N j a W 5 l I F B y a W N l I E x p c 3 Q v Q 2 h h b m d l Z C B U e X B l L n t Q c m l 2 Y X R l I F N l Y 3 R v c i B D b 3 N 0 L y B E b 3 N l L D V 9 J n F 1 b 3 Q 7 L C Z x d W 9 0 O 1 N l Y 3 R p b 2 4 x L 1 B l Z G l h d H J p Y y B D T 1 Z J R C 0 x O S B W Y W N j a W 5 l I F B y a W N l I E x p c 3 Q v Q 2 h h b m d l Z C B U e X B l L n t D b 2 5 0 c m F j d C B F b m Q g R G F 0 Z S w 2 f S Z x d W 9 0 O y w m c X V v d D t T Z W N 0 a W 9 u M S 9 Q Z W R p Y X R y a W M g Q 0 9 W S U Q t M T k g V m F j Y 2 l u Z S B Q c m l j Z S B M a X N 0 L 0 N o Y W 5 n Z W Q g V H l w Z S 5 7 T W F u d W Z h Y 3 R 1 c m V y L D d 9 J n F 1 b 3 Q 7 L C Z x d W 9 0 O 1 N l Y 3 R p b 2 4 x L 1 B l Z G l h d H J p Y y B D T 1 Z J R C 0 x O S B W Y W N j a W 5 l I F B y a W N l I E x p c 3 Q v Q 2 h h b m d l Z C B U e X B l L n t D b 2 5 0 c m F j d C B O d W 1 i Z X I s O H 0 m c X V v d D t d L C Z x d W 9 0 O 0 N v b H V t b k N v d W 5 0 J n F 1 b 3 Q 7 O j k s J n F 1 b 3 Q 7 S 2 V 5 Q 2 9 s d W 1 u T m F t Z X M m c X V v d D s 6 W 1 0 s J n F 1 b 3 Q 7 Q 2 9 s d W 1 u S W R l b n R p d G l l c y Z x d W 9 0 O z p b J n F 1 b 3 Q 7 U 2 V j d G l v b j E v U G V k a W F 0 c m l j I E N P V k l E L T E 5 I F Z h Y 2 N p b m U g U H J p Y 2 U g T G l z d C 9 D a G F u Z 2 V k I F R 5 c G U u e 1 Z h Y 2 N p b m U s M H 0 m c X V v d D s s J n F 1 b 3 Q 7 U 2 V j d G l v b j E v U G V k a W F 0 c m l j I E N P V k l E L T E 5 I F Z h Y 2 N p b m U g U H J p Y 2 U g T G l z d C 9 D a G F u Z 2 V k I F R 5 c G U u e 0 J y Y W 5 k b m F t Z S 8 g V H J h Z G V u Y W 1 l L D F 9 J n F 1 b 3 Q 7 L C Z x d W 9 0 O 1 N l Y 3 R p b 2 4 x L 1 B l Z G l h d H J p Y y B D T 1 Z J R C 0 x O S B W Y W N j a W 5 l I F B y a W N l I E x p c 3 Q v Q 2 h h b m d l Z C B U e X B l L n t O R E M s M n 0 m c X V v d D s s J n F 1 b 3 Q 7 U 2 V j d G l v b j E v U G V k a W F 0 c m l j I E N P V k l E L T E 5 I F Z h Y 2 N p b m U g U H J p Y 2 U g T G l z d C 9 D a G F u Z 2 V k I F R 5 c G U u e 1 B h Y 2 t h Z 2 l u Z y w z f S Z x d W 9 0 O y w m c X V v d D t T Z W N 0 a W 9 u M S 9 Q Z W R p Y X R y a W M g Q 0 9 W S U Q t M T k g V m F j Y 2 l u Z S B Q c m l j Z S B M a X N 0 L 0 N o Y W 5 n Z W Q g V H l w Z S 5 7 Q 0 R D I E N v c 3 Q v I E R v c 2 U s N H 0 m c X V v d D s s J n F 1 b 3 Q 7 U 2 V j d G l v b j E v U G V k a W F 0 c m l j I E N P V k l E L T E 5 I F Z h Y 2 N p b m U g U H J p Y 2 U g T G l z d C 9 D a G F u Z 2 V k I F R 5 c G U u e 1 B y a X Z h d G U g U 2 V j d G 9 y I E N v c 3 Q v I E R v c 2 U s N X 0 m c X V v d D s s J n F 1 b 3 Q 7 U 2 V j d G l v b j E v U G V k a W F 0 c m l j I E N P V k l E L T E 5 I F Z h Y 2 N p b m U g U H J p Y 2 U g T G l z d C 9 D a G F u Z 2 V k I F R 5 c G U u e 0 N v b n R y Y W N 0 I E V u Z C B E Y X R l L D Z 9 J n F 1 b 3 Q 7 L C Z x d W 9 0 O 1 N l Y 3 R p b 2 4 x L 1 B l Z G l h d H J p Y y B D T 1 Z J R C 0 x O S B W Y W N j a W 5 l I F B y a W N l I E x p c 3 Q v Q 2 h h b m d l Z C B U e X B l L n t N Y W 5 1 Z m F j d H V y Z X I s N 3 0 m c X V v d D s s J n F 1 b 3 Q 7 U 2 V j d G l v b j E v U G V k a W F 0 c m l j I E N P V k l E L T E 5 I F Z h Y 2 N p b m U g U H J p Y 2 U g T G l z d C 9 D a G F u Z 2 V k I F R 5 c G U u e 0 N v b n R y Y W N 0 I E 5 1 b W J l c i w 4 f S Z x d W 9 0 O 1 0 s J n F 1 b 3 Q 7 U m V s Y X R p b 2 5 z a G l w S W 5 m b y Z x d W 9 0 O z p b X X 0 i I C 8 + P E V u d H J 5 I F R 5 c G U 9 I k Z p b G x T d G F 0 d X M i I F Z h b H V l P S J z Q 2 9 t c G x l d G U i I C 8 + P E V u d H J 5 I F R 5 c G U 9 I k Z p b G x D b 2 x 1 b W 5 O Y W 1 l c y I g V m F s d W U 9 I n N b J n F 1 b 3 Q 7 V m F j Y 2 l u Z S Z x d W 9 0 O y w m c X V v d D t C c m F u Z G 5 h b W U v I F R y Y W R l b m F t Z S Z x d W 9 0 O y w m c X V v d D t O R E M m c X V v d D s s J n F 1 b 3 Q 7 U G F j a 2 F n a W 5 n J n F 1 b 3 Q 7 L C Z x d W 9 0 O 0 N E Q y B D b 3 N 0 L y B E b 3 N l J n F 1 b 3 Q 7 L C Z x d W 9 0 O 1 B y a X Z h d G U g U 2 V j d G 9 y I E N v c 3 Q v I E R v c 2 U m c X V v d D s s J n F 1 b 3 Q 7 Q 2 9 u d H J h Y 3 Q g R W 5 k I E R h d G U m c X V v d D s s J n F 1 b 3 Q 7 T W F u d W Z h Y 3 R 1 c m V y J n F 1 b 3 Q 7 L C Z x d W 9 0 O 0 N v b n R y Y W N 0 I E 5 1 b W J l c i Z x d W 9 0 O 1 0 i I C 8 + P E V u d H J 5 I F R 5 c G U 9 I k Z p b G x D b 2 x 1 b W 5 U e X B l c y I g V m F s d W U 9 I n N C Z 1 l H Q m h F U k N R W U c i I C 8 + P E V u d H J 5 I F R 5 c G U 9 I k Z p b G x M Y X N 0 V X B k Y X R l Z C I g V m F s d W U 9 I m Q y M D I 1 L T E y L T E 1 V D A z O j U z O j E 1 L j k 1 N D Q 5 O T F a I i A v P j x F b n R y e S B U e X B l P S J G a W x s R X J y b 3 J D b 3 V u d C I g V m F s d W U 9 I m w w I i A v P j x F b n R y e S B U e X B l P S J G a W x s R X J y b 3 J D b 2 R l I i B W Y W x 1 Z T 0 i c 1 V u a 2 5 v d 2 4 i I C 8 + P E V u d H J 5 I F R 5 c G U 9 I k Z p b G x D b 3 V u d C I g V m F s d W U 9 I m w 1 I i A v P j x F b n R y e S B U e X B l P S J B Z G R l Z F R v R G F 0 Y U 1 v Z G V s I i B W Y W x 1 Z T 0 i b D E i I C 8 + P E V u d H J 5 I F R 5 c G U 9 I l J l Y 2 9 2 Z X J 5 V G F y Z 2 V 0 U 2 h l Z X Q i I F Z h b H V l P S J z U 2 h l Z X Q 0 I i A v P j x F b n R y e S B U e X B l P S J S Z W N v d m V y e V R h c m d l d E N v b H V t b i I g V m F s d W U 9 I m w x I i A v P j x F b n R y e S B U e X B l P S J S Z W N v d m V y e V R h c m d l d F J v d y I g V m F s d W U 9 I m w x I i A v P j w v U 3 R h Y m x l R W 5 0 c m l l c z 4 8 L 0 l 0 Z W 0 + P E l 0 Z W 0 + P E l 0 Z W 1 M b 2 N h d G l v b j 4 8 S X R l b V R 5 c G U + R m 9 y b X V s Y T w v S X R l b V R 5 c G U + P E l 0 Z W 1 Q Y X R o P l N l Y 3 R p b 2 4 x L 1 B l Z G l h d H J p Y y U y M E N P V k l E L T E 5 J T I w V m F j Y 2 l u Z S U y M F B y a W N l J T I w T G l z d C 9 T b 3 V y Y 2 U 8 L 0 l 0 Z W 1 Q Y X R o P j w v S X R l b U x v Y 2 F 0 a W 9 u P j x T d G F i b G V F b n R y a W V z I C 8 + P C 9 J d G V t P j x J d G V t P j x J d G V t T G 9 j Y X R p b 2 4 + P E l 0 Z W 1 U e X B l P k Z v c m 1 1 b G E 8 L 0 l 0 Z W 1 U e X B l P j x J d G V t U G F 0 a D 5 T Z W N 0 a W 9 u M S 9 Q Z W R p Y X R y a W M l M j B D T 1 Z J R C 0 x O S U y M F Z h Y 2 N p b m U l M j B Q c m l j Z S U y M E x p c 3 Q v R X h 0 c m F j d G V k J T I w V G F i b G U l M j B G c m 9 t J T I w S H R t b D w v S X R l b V B h d G g + P C 9 J d G V t T G 9 j Y X R p b 2 4 + P F N 0 Y W J s Z U V u d H J p Z X M g L z 4 8 L 0 l 0 Z W 0 + P E l 0 Z W 0 + P E l 0 Z W 1 M b 2 N h d G l v b j 4 8 S X R l b V R 5 c G U + R m 9 y b X V s Y T w v S X R l b V R 5 c G U + P E l 0 Z W 1 Q Y X R o P l N l Y 3 R p b 2 4 x L 1 B l Z G l h d H J p Y y U y M E N P V k l E L T E 5 J T I w V m F j Y 2 l u Z S U y M F B y a W N l J T I w T G l z d C 9 Q c m 9 t b 3 R l Z C U y M E h l Y W R l c n M 8 L 0 l 0 Z W 1 Q Y X R o P j w v S X R l b U x v Y 2 F 0 a W 9 u P j x T d G F i b G V F b n R y a W V z I C 8 + P C 9 J d G V t P j x J d G V t P j x J d G V t T G 9 j Y X R p b 2 4 + P E l 0 Z W 1 U e X B l P k Z v c m 1 1 b G E 8 L 0 l 0 Z W 1 U e X B l P j x J d G V t U G F 0 a D 5 T Z W N 0 a W 9 u M S 9 Q Z W R p Y X R y a W M l M j B D T 1 Z J R C 0 x O S U y M F Z h Y 2 N p b m U l M j B Q c m l j Z S U y M E x p c 3 Q v Q 2 h h b m d l Z C U y M F R 5 c G U 8 L 0 l 0 Z W 1 Q Y X R o P j w v S X R l b U x v Y 2 F 0 a W 9 u P j x T d G F i b G V F b n R y a W V z I C 8 + P C 9 J d G V t P j x J d G V t P j x J d G V t T G 9 j Y X R p b 2 4 + P E l 0 Z W 1 U e X B l P k Z v c m 1 1 b G E 8 L 0 l 0 Z W 1 U e X B l P j x J d G V t U G F 0 a D 5 T Z W N 0 a W 9 u M S 9 B Z H V s d C U y M E N P V k l E L T E 5 J T I w V m F j Y 2 l u Z S U y M F B y a W N l J T I w T G l z d D w v S X R l b V B h d G g + P C 9 J d G V t T G 9 j Y X R p b 2 4 + P F N 0 Y W J s Z U V u d H J p Z X M + P E V u d H J 5 I F R 5 c G U 9 I l F 1 Z X J 5 S U Q i I F Z h b H V l P S J z Y T V h M W Q y Y m Q t N D Q 1 Z i 0 0 N D k 3 L W F k O T g t N m V j O G E 3 Z W M 1 M j A 5 I i A v P j x F b n R y e S B U e X B l P S J G a W x s R W 5 h Y m x l Z C I g V m F s d W U 9 I m w w I i A v P j x F b n R y e S B U e X B l P S J G a W x s T 2 J q Z W N 0 V H l w Z S I g V m F s d W U 9 I n N D b 2 5 u Z W N 0 a W 9 u T 2 5 s e S I g L z 4 8 R W 5 0 c n k g V H l w Z T 0 i R m l s b F R v R G F 0 Y U 1 v Z G V s R W 5 h Y m x l Z C I g V m F s d W U 9 I m w x I i A v P j x F b n R y e S B U e X B l P S J J c 1 B y a X Z h d G U 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5 L C Z x d W 9 0 O 2 t l e U N v b H V t b k 5 h b W V z J n F 1 b 3 Q 7 O l t d L C Z x d W 9 0 O 3 F 1 Z X J 5 U m V s Y X R p b 2 5 z a G l w c y Z x d W 9 0 O z p b X S w m c X V v d D t j b 2 x 1 b W 5 J Z G V u d G l 0 a W V z J n F 1 b 3 Q 7 O l s m c X V v d D t T Z W N 0 a W 9 u M S 9 B Z H V s d C B D T 1 Z J R C 0 x O S B W Y W N j a W 5 l I F B y a W N l I E x p c 3 Q v Q 2 h h b m d l Z C B U e X B l L n t W Y W N j a W 5 l L D B 9 J n F 1 b 3 Q 7 L C Z x d W 9 0 O 1 N l Y 3 R p b 2 4 x L 0 F k d W x 0 I E N P V k l E L T E 5 I F Z h Y 2 N p b m U g U H J p Y 2 U g T G l z d C 9 D a G F u Z 2 V k I F R 5 c G U u e 0 J y Y W 5 k b m F t Z S 8 g V H J h Z G V u Y W 1 l L D F 9 J n F 1 b 3 Q 7 L C Z x d W 9 0 O 1 N l Y 3 R p b 2 4 x L 0 F k d W x 0 I E N P V k l E L T E 5 I F Z h Y 2 N p b m U g U H J p Y 2 U g T G l z d C 9 D a G F u Z 2 V k I F R 5 c G U u e 0 5 E Q y w y f S Z x d W 9 0 O y w m c X V v d D t T Z W N 0 a W 9 u M S 9 B Z H V s d C B D T 1 Z J R C 0 x O S B W Y W N j a W 5 l I F B y a W N l I E x p c 3 Q v Q 2 h h b m d l Z C B U e X B l L n t Q Y W N r Y W d p b m c s M 3 0 m c X V v d D s s J n F 1 b 3 Q 7 U 2 V j d G l v b j E v Q W R 1 b H Q g Q 0 9 W S U Q t M T k g V m F j Y 2 l u Z S B Q c m l j Z S B M a X N 0 L 0 N o Y W 5 n Z W Q g V H l w Z S 5 7 Q 0 R D I E N v c 3 Q v I E R v c 2 U s N H 0 m c X V v d D s s J n F 1 b 3 Q 7 U 2 V j d G l v b j E v Q W R 1 b H Q g Q 0 9 W S U Q t M T k g V m F j Y 2 l u Z S B Q c m l j Z S B M a X N 0 L 0 N o Y W 5 n Z W Q g V H l w Z S 5 7 U H J p d m F 0 Z S B T Z W N 0 b 3 I g Q 2 9 z d C 8 g R G 9 z Z S w 1 f S Z x d W 9 0 O y w m c X V v d D t T Z W N 0 a W 9 u M S 9 B Z H V s d C B D T 1 Z J R C 0 x O S B W Y W N j a W 5 l I F B y a W N l I E x p c 3 Q v Q 2 h h b m d l Z C B U e X B l L n t D b 2 5 0 c m F j d C B F b m Q g R G F 0 Z S w 2 f S Z x d W 9 0 O y w m c X V v d D t T Z W N 0 a W 9 u M S 9 B Z H V s d C B D T 1 Z J R C 0 x O S B W Y W N j a W 5 l I F B y a W N l I E x p c 3 Q v Q 2 h h b m d l Z C B U e X B l L n t N Y W 5 1 Z m F j d H V y Z X I s N 3 0 m c X V v d D s s J n F 1 b 3 Q 7 U 2 V j d G l v b j E v Q W R 1 b H Q g Q 0 9 W S U Q t M T k g V m F j Y 2 l u Z S B Q c m l j Z S B M a X N 0 L 0 N o Y W 5 n Z W Q g V H l w Z S 5 7 Q 2 9 u d H J h Y 3 Q g T n V t Y m V y L D h 9 J n F 1 b 3 Q 7 X S w m c X V v d D t D b 2 x 1 b W 5 D b 3 V u d C Z x d W 9 0 O z o 5 L C Z x d W 9 0 O 0 t l e U N v b H V t b k 5 h b W V z J n F 1 b 3 Q 7 O l t d L C Z x d W 9 0 O 0 N v b H V t b k l k Z W 5 0 a X R p Z X M m c X V v d D s 6 W y Z x d W 9 0 O 1 N l Y 3 R p b 2 4 x L 0 F k d W x 0 I E N P V k l E L T E 5 I F Z h Y 2 N p b m U g U H J p Y 2 U g T G l z d C 9 D a G F u Z 2 V k I F R 5 c G U u e 1 Z h Y 2 N p b m U s M H 0 m c X V v d D s s J n F 1 b 3 Q 7 U 2 V j d G l v b j E v Q W R 1 b H Q g Q 0 9 W S U Q t M T k g V m F j Y 2 l u Z S B Q c m l j Z S B M a X N 0 L 0 N o Y W 5 n Z W Q g V H l w Z S 5 7 Q n J h b m R u Y W 1 l L y B U c m F k Z W 5 h b W U s M X 0 m c X V v d D s s J n F 1 b 3 Q 7 U 2 V j d G l v b j E v Q W R 1 b H Q g Q 0 9 W S U Q t M T k g V m F j Y 2 l u Z S B Q c m l j Z S B M a X N 0 L 0 N o Y W 5 n Z W Q g V H l w Z S 5 7 T k R D L D J 9 J n F 1 b 3 Q 7 L C Z x d W 9 0 O 1 N l Y 3 R p b 2 4 x L 0 F k d W x 0 I E N P V k l E L T E 5 I F Z h Y 2 N p b m U g U H J p Y 2 U g T G l z d C 9 D a G F u Z 2 V k I F R 5 c G U u e 1 B h Y 2 t h Z 2 l u Z y w z f S Z x d W 9 0 O y w m c X V v d D t T Z W N 0 a W 9 u M S 9 B Z H V s d C B D T 1 Z J R C 0 x O S B W Y W N j a W 5 l I F B y a W N l I E x p c 3 Q v Q 2 h h b m d l Z C B U e X B l L n t D R E M g Q 2 9 z d C 8 g R G 9 z Z S w 0 f S Z x d W 9 0 O y w m c X V v d D t T Z W N 0 a W 9 u M S 9 B Z H V s d C B D T 1 Z J R C 0 x O S B W Y W N j a W 5 l I F B y a W N l I E x p c 3 Q v Q 2 h h b m d l Z C B U e X B l L n t Q c m l 2 Y X R l I F N l Y 3 R v c i B D b 3 N 0 L y B E b 3 N l L D V 9 J n F 1 b 3 Q 7 L C Z x d W 9 0 O 1 N l Y 3 R p b 2 4 x L 0 F k d W x 0 I E N P V k l E L T E 5 I F Z h Y 2 N p b m U g U H J p Y 2 U g T G l z d C 9 D a G F u Z 2 V k I F R 5 c G U u e 0 N v b n R y Y W N 0 I E V u Z C B E Y X R l L D Z 9 J n F 1 b 3 Q 7 L C Z x d W 9 0 O 1 N l Y 3 R p b 2 4 x L 0 F k d W x 0 I E N P V k l E L T E 5 I F Z h Y 2 N p b m U g U H J p Y 2 U g T G l z d C 9 D a G F u Z 2 V k I F R 5 c G U u e 0 1 h b n V m Y W N 0 d X J l c i w 3 f S Z x d W 9 0 O y w m c X V v d D t T Z W N 0 a W 9 u M S 9 B Z H V s d C B D T 1 Z J R C 0 x O S B W Y W N j a W 5 l I F B y a W N l I E x p c 3 Q v Q 2 h h b m d l Z C B U e X B l L n t D b 2 5 0 c m F j d C B O d W 1 i Z X I s O H 0 m c X V v d D t d L C Z x d W 9 0 O 1 J l b G F 0 a W 9 u c 2 h p c E l u Z m 8 m c X V v d D s 6 W 1 1 9 I i A v P j x F b n R y e S B U e X B l P S J G a W x s U 3 R h d H V z I i B W Y W x 1 Z T 0 i c 0 N v b X B s Z X R l I i A v P j x F b n R y e S B U e X B l P S J G a W x s Q 2 9 s d W 1 u T m F t Z X M i I F Z h b H V l P S J z W y Z x d W 9 0 O 1 Z h Y 2 N p b m U m c X V v d D s s J n F 1 b 3 Q 7 Q n J h b m R u Y W 1 l L y B U c m F k Z W 5 h b W U m c X V v d D s s J n F 1 b 3 Q 7 T k R D J n F 1 b 3 Q 7 L C Z x d W 9 0 O 1 B h Y 2 t h Z 2 l u Z y Z x d W 9 0 O y w m c X V v d D t D R E M g Q 2 9 z d C 8 g R G 9 z Z S Z x d W 9 0 O y w m c X V v d D t Q c m l 2 Y X R l I F N l Y 3 R v c i B D b 3 N 0 L y B E b 3 N l J n F 1 b 3 Q 7 L C Z x d W 9 0 O 0 N v b n R y Y W N 0 I E V u Z C B E Y X R l J n F 1 b 3 Q 7 L C Z x d W 9 0 O 0 1 h b n V m Y W N 0 d X J l c i Z x d W 9 0 O y w m c X V v d D t D b 2 5 0 c m F j d C B O d W 1 i Z X I m c X V v d D t d I i A v P j x F b n R y e S B U e X B l P S J G a W x s Q 2 9 s d W 1 u V H l w Z X M i I F Z h b H V l P S J z Q m d Z R 0 J o R V J D U V l H I i A v P j x F b n R y e S B U e X B l P S J G a W x s T G F z d F V w Z G F 0 Z W Q i I F Z h b H V l P S J k M j A y N S 0 x M i 0 x N V Q w M z o 1 M z o 0 M S 4 4 N T E 0 N D c x W i I g L z 4 8 R W 5 0 c n k g V H l w Z T 0 i R m l s b E V y c m 9 y Q 2 9 1 b n Q i I F Z h b H V l P S J s M C I g L z 4 8 R W 5 0 c n k g V H l w Z T 0 i R m l s b E V y c m 9 y Q 2 9 k Z S I g V m F s d W U 9 I n N V b m t u b 3 d u I i A v P j x F b n R y e S B U e X B l P S J G a W x s Q 2 9 1 b n Q i I F Z h b H V l P S J s M y I g L z 4 8 R W 5 0 c n k g V H l w Z T 0 i Q W R k Z W R U b 0 R h d G F N b 2 R l b C I g V m F s d W U 9 I m w x I i A v P j x F b n R y e S B U e X B l P S J S Z W N v d m V y e V R h c m d l d F N o Z W V 0 I i B W Y W x 1 Z T 0 i c 1 N o Z W V 0 N C I g L z 4 8 R W 5 0 c n k g V H l w Z T 0 i U m V j b 3 Z l c n l U Y X J n Z X R D b 2 x 1 b W 4 i I F Z h b H V l P S J s M S I g L z 4 8 R W 5 0 c n k g V H l w Z T 0 i U m V j b 3 Z l c n l U Y X J n Z X R S b 3 c i I F Z h b H V l P S J s M T A i I C 8 + P C 9 T d G F i b G V F b n R y a W V z P j w v S X R l b T 4 8 S X R l b T 4 8 S X R l b U x v Y 2 F 0 a W 9 u P j x J d G V t V H l w Z T 5 G b 3 J t d W x h P C 9 J d G V t V H l w Z T 4 8 S X R l b V B h d G g + U 2 V j d G l v b j E v Q W R 1 b H Q l M j B D T 1 Z J R C 0 x O S U y M F Z h Y 2 N p b m U l M j B Q c m l j Z S U y M E x p c 3 Q v U 2 9 1 c m N l P C 9 J d G V t U G F 0 a D 4 8 L 0 l 0 Z W 1 M b 2 N h d G l v b j 4 8 U 3 R h Y m x l R W 5 0 c m l l c y A v P j w v S X R l b T 4 8 S X R l b T 4 8 S X R l b U x v Y 2 F 0 a W 9 u P j x J d G V t V H l w Z T 5 G b 3 J t d W x h P C 9 J d G V t V H l w Z T 4 8 S X R l b V B h d G g + U 2 V j d G l v b j E v Q W R 1 b H Q l M j B D T 1 Z J R C 0 x O S U y M F Z h Y 2 N p b m U l M j B Q c m l j Z S U y M E x p c 3 Q v R X h 0 c m F j d G V k J T I w V G F i b G U l M j B G c m 9 t J T I w S H R t b D w v S X R l b V B h d G g + P C 9 J d G V t T G 9 j Y X R p b 2 4 + P F N 0 Y W J s Z U V u d H J p Z X M g L z 4 8 L 0 l 0 Z W 0 + P E l 0 Z W 0 + P E l 0 Z W 1 M b 2 N h d G l v b j 4 8 S X R l b V R 5 c G U + R m 9 y b X V s Y T w v S X R l b V R 5 c G U + P E l 0 Z W 1 Q Y X R o P l N l Y 3 R p b 2 4 x L 0 F k d W x 0 J T I w Q 0 9 W S U Q t M T k l M j B W Y W N j a W 5 l J T I w U H J p Y 2 U l M j B M a X N 0 L 1 B y b 2 1 v d G V k J T I w S G V h Z G V y c z w v S X R l b V B h d G g + P C 9 J d G V t T G 9 j Y X R p b 2 4 + P F N 0 Y W J s Z U V u d H J p Z X M g L z 4 8 L 0 l 0 Z W 0 + P E l 0 Z W 0 + P E l 0 Z W 1 M b 2 N h d G l v b j 4 8 S X R l b V R 5 c G U + R m 9 y b X V s Y T w v S X R l b V R 5 c G U + P E l 0 Z W 1 Q Y X R o P l N l Y 3 R p b 2 4 x L 0 F k d W x 0 J T I w Q 0 9 W S U Q t M T k l M j B W Y W N j a W 5 l J T I w U H J p Y 2 U l M j B M a X N 0 L 0 N o Y W 5 n Z W Q l M j B U e X B l P C 9 J d G V t U G F 0 a D 4 8 L 0 l 0 Z W 1 M b 2 N h d G l v b j 4 8 U 3 R h Y m x l R W 5 0 c m l l c y A v P j w v S X R l b T 4 8 S X R l b T 4 8 S X R l b U x v Y 2 F 0 a W 9 u P j x J d G V t V H l w Z T 5 G b 3 J t d W x h P C 9 J d G V t V H l w Z T 4 8 S X R l b V B h d G g + U 2 V j d G l v b j E v V G F i b G U l M j A 1 P C 9 J d G V t U G F 0 a D 4 8 L 0 l 0 Z W 1 M b 2 N h d G l v b j 4 8 U 3 R h Y m x l R W 5 0 c m l l c z 4 8 R W 5 0 c n k g V H l w Z T 0 i U X V l c n l J R C I g V m F s d W U 9 I n N k M z k 5 O G Y 5 N S 0 3 O W Y z L T Q 2 N W Q t Y T M z Y S 0 w M D Z m Y W Q 4 M W Z m Y j g i I C 8 + P E V u d H J 5 I F R 5 c G U 9 I k Z p b G x F b m F i b G V k I i B W Y W x 1 Z T 0 i b D A i I C 8 + P E V u d H J 5 I F R 5 c G U 9 I k Z p b G x P Y m p l Y 3 R U e X B l I i B W Y W x 1 Z T 0 i c 0 N v b m 5 l Y 3 R p b 2 5 P b m x 5 I i A v P j x F b n R y e S B U e X B l P S J G a W x s V G 9 E Y X R h T W 9 k Z W x F b m F i b G V k I i B W Y W x 1 Z T 0 i b D E 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x h d G l v b n N o a X B J b m Z v Q 2 9 u d G F p b m V y I i B W Y W x 1 Z T 0 i c 3 s m c X V v d D t j b 2 x 1 b W 5 D b 3 V u d C Z x d W 9 0 O z o x M S w m c X V v d D t r Z X l D b 2 x 1 b W 5 O Y W 1 l c y Z x d W 9 0 O z p b X S w m c X V v d D t x d W V y e V J l b G F 0 a W 9 u c 2 h p c H M m c X V v d D s 6 W 1 0 s J n F 1 b 3 Q 7 Y 2 9 s d W 1 u S W R l b n R p d G l l c y Z x d W 9 0 O z p b J n F 1 b 3 Q 7 U 2 V j d G l v b j E v V G F i b G U g N S 9 D a G F u Z 2 V k I F R 5 c G U u e 0 N v b H V t b j E s M H 0 m c X V v d D s s J n F 1 b 3 Q 7 U 2 V j d G l v b j E v V G F i b G U g N S 9 D a G F u Z 2 V k I F R 5 c G U u e 0 N v b H V t b j I s M X 0 m c X V v d D s s J n F 1 b 3 Q 7 U 2 V j d G l v b j E v V G F i b G U g N S 9 D a G F u Z 2 V k I F R 5 c G U u e 0 N v b H V t b j M s M n 0 m c X V v d D s s J n F 1 b 3 Q 7 U 2 V j d G l v b j E v V G F i b G U g N S 9 D a G F u Z 2 V k I F R 5 c G U u e 0 N v b H V t b j Q s M 3 0 m c X V v d D s s J n F 1 b 3 Q 7 U 2 V j d G l v b j E v V G F i b G U g N S 9 D a G F u Z 2 V k I F R 5 c G U u e 0 N v b H V t b j U s N H 0 m c X V v d D s s J n F 1 b 3 Q 7 U 2 V j d G l v b j E v V G F i b G U g N S 9 D a G F u Z 2 V k I F R 5 c G U u e 0 N v b H V t b j Y s N X 0 m c X V v d D s s J n F 1 b 3 Q 7 U 2 V j d G l v b j E v V G F i b G U g N S 9 D a G F u Z 2 V k I F R 5 c G U u e 0 N v b H V t b j c s N n 0 m c X V v d D s s J n F 1 b 3 Q 7 U 2 V j d G l v b j E v V G F i b G U g N S 9 D a G F u Z 2 V k I F R 5 c G U u e 0 N v b H V t b j g s N 3 0 m c X V v d D s s J n F 1 b 3 Q 7 U 2 V j d G l v b j E v V G F i b G U g N S 9 D a G F u Z 2 V k I F R 5 c G U u e 0 N v b H V t b j k s O H 0 m c X V v d D s s J n F 1 b 3 Q 7 U 2 V j d G l v b j E v V G F i b G U g N S 9 D a G F u Z 2 V k I F R 5 c G U u e 0 N v b H V t b j E w L D l 9 J n F 1 b 3 Q 7 L C Z x d W 9 0 O 1 N l Y 3 R p b 2 4 x L 1 R h Y m x l I D U v Q 2 h h b m d l Z C B U e X B l L n t D b 2 x 1 b W 4 x M S w x M H 0 m c X V v d D t d L C Z x d W 9 0 O 0 N v b H V t b k N v d W 5 0 J n F 1 b 3 Q 7 O j E x L C Z x d W 9 0 O 0 t l e U N v b H V t b k 5 h b W V z J n F 1 b 3 Q 7 O l t d L C Z x d W 9 0 O 0 N v b H V t b k l k Z W 5 0 a X R p Z X M m c X V v d D s 6 W y Z x d W 9 0 O 1 N l Y 3 R p b 2 4 x L 1 R h Y m x l I D U v Q 2 h h b m d l Z C B U e X B l L n t D b 2 x 1 b W 4 x L D B 9 J n F 1 b 3 Q 7 L C Z x d W 9 0 O 1 N l Y 3 R p b 2 4 x L 1 R h Y m x l I D U v Q 2 h h b m d l Z C B U e X B l L n t D b 2 x 1 b W 4 y L D F 9 J n F 1 b 3 Q 7 L C Z x d W 9 0 O 1 N l Y 3 R p b 2 4 x L 1 R h Y m x l I D U v Q 2 h h b m d l Z C B U e X B l L n t D b 2 x 1 b W 4 z L D J 9 J n F 1 b 3 Q 7 L C Z x d W 9 0 O 1 N l Y 3 R p b 2 4 x L 1 R h Y m x l I D U v Q 2 h h b m d l Z C B U e X B l L n t D b 2 x 1 b W 4 0 L D N 9 J n F 1 b 3 Q 7 L C Z x d W 9 0 O 1 N l Y 3 R p b 2 4 x L 1 R h Y m x l I D U v Q 2 h h b m d l Z C B U e X B l L n t D b 2 x 1 b W 4 1 L D R 9 J n F 1 b 3 Q 7 L C Z x d W 9 0 O 1 N l Y 3 R p b 2 4 x L 1 R h Y m x l I D U v Q 2 h h b m d l Z C B U e X B l L n t D b 2 x 1 b W 4 2 L D V 9 J n F 1 b 3 Q 7 L C Z x d W 9 0 O 1 N l Y 3 R p b 2 4 x L 1 R h Y m x l I D U v Q 2 h h b m d l Z C B U e X B l L n t D b 2 x 1 b W 4 3 L D Z 9 J n F 1 b 3 Q 7 L C Z x d W 9 0 O 1 N l Y 3 R p b 2 4 x L 1 R h Y m x l I D U v Q 2 h h b m d l Z C B U e X B l L n t D b 2 x 1 b W 4 4 L D d 9 J n F 1 b 3 Q 7 L C Z x d W 9 0 O 1 N l Y 3 R p b 2 4 x L 1 R h Y m x l I D U v Q 2 h h b m d l Z C B U e X B l L n t D b 2 x 1 b W 4 5 L D h 9 J n F 1 b 3 Q 7 L C Z x d W 9 0 O 1 N l Y 3 R p b 2 4 x L 1 R h Y m x l I D U v Q 2 h h b m d l Z C B U e X B l L n t D b 2 x 1 b W 4 x M C w 5 f S Z x d W 9 0 O y w m c X V v d D t T Z W N 0 a W 9 u M S 9 U Y W J s Z S A 1 L 0 N o Y W 5 n Z W Q g V H l w Z S 5 7 Q 2 9 s d W 1 u M T E s M T B 9 J n F 1 b 3 Q 7 X S w m c X V v d D t S Z W x h d G l v b n N o a X B J b m Z v J n F 1 b 3 Q 7 O l t d f S 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1 0 i I C 8 + P E V u d H J 5 I F R 5 c G U 9 I k Z p b G x D b 2 x 1 b W 5 U e X B l c y I g V m F s d W U 9 I n N C Z 1 l H Q m h F U k J n W U d D U V k 9 I i A v P j x F b n R y e S B U e X B l P S J G a W x s T G F z d F V w Z G F 0 Z W Q i I F Z h b H V l P S J k M j A y N S 0 x M i 0 x N V Q w M z o 1 N D o y N S 4 3 N D A z N j A 2 W i I g L z 4 8 R W 5 0 c n k g V H l w Z T 0 i R m l s b E V y c m 9 y Q 2 9 1 b n Q i I F Z h b H V l P S J s M C I g L z 4 8 R W 5 0 c n k g V H l w Z T 0 i R m l s b E V y c m 9 y Q 2 9 k Z S I g V m F s d W U 9 I n N V b m t u b 3 d u I i A v P j x F b n R y e S B U e X B l P S J G a W x s Q 2 9 1 b n Q i I F Z h b H V l P S J s M T E i I C 8 + P E V u d H J 5 I F R 5 c G U 9 I k F k Z G V k V G 9 E Y X R h T W 9 k Z W w i I F Z h b H V l P S J s M S I g L z 4 8 R W 5 0 c n k g V H l w Z T 0 i U m V j b 3 Z l c n l U Y X J n Z X R T a G V l d C I g V m F s d W U 9 I n N G b H U i I C 8 + P E V u d H J 5 I F R 5 c G U 9 I l J l Y 2 9 2 Z X J 5 V G F y Z 2 V 0 Q 2 9 s d W 1 u I i B W Y W x 1 Z T 0 i b D E i I C 8 + P E V u d H J 5 I F R 5 c G U 9 I l J l Y 2 9 2 Z X J 5 V G F y Z 2 V 0 U m 9 3 I i B W Y W x 1 Z T 0 i b D E 3 I i A v P j w v U 3 R h Y m x l R W 5 0 c m l l c z 4 8 L 0 l 0 Z W 0 + P E l 0 Z W 0 + P E l 0 Z W 1 M b 2 N h d G l v b j 4 8 S X R l b V R 5 c G U + R m 9 y b X V s Y T w v S X R l b V R 5 c G U + P E l 0 Z W 1 Q Y X R o P l N l Y 3 R p b 2 4 x L 1 R h Y m x l J T I w N S 9 T b 3 V y Y 2 U 8 L 0 l 0 Z W 1 Q Y X R o P j w v S X R l b U x v Y 2 F 0 a W 9 u P j x T d G F i b G V F b n R y a W V z I C 8 + P C 9 J d G V t P j x J d G V t P j x J d G V t T G 9 j Y X R p b 2 4 + P E l 0 Z W 1 U e X B l P k Z v c m 1 1 b G E 8 L 0 l 0 Z W 1 U e X B l P j x J d G V t U G F 0 a D 5 T Z W N 0 a W 9 u M S 9 U Y W J s Z S U y M D U v R X h 0 c m F j d G V k J T I w V G F i b G U l M j B G c m 9 t J T I w S H R t b D w v S X R l b V B h d G g + P C 9 J d G V t T G 9 j Y X R p b 2 4 + P F N 0 Y W J s Z U V u d H J p Z X M g L z 4 8 L 0 l 0 Z W 0 + P E l 0 Z W 0 + P E l 0 Z W 1 M b 2 N h d G l v b j 4 8 S X R l b V R 5 c G U + R m 9 y b X V s Y T w v S X R l b V R 5 c G U + P E l 0 Z W 1 Q Y X R o P l N l Y 3 R p b 2 4 x L 1 R h Y m x l J T I w N S 9 D a G F u Z 2 V k J T I w V H l w Z T w v S X R l b V B h d G g + P C 9 J d G V t T G 9 j Y X R p b 2 4 + P F N 0 Y W J s Z U V u d H J p Z X M g L z 4 8 L 0 l 0 Z W 0 + P E l 0 Z W 0 + P E l 0 Z W 1 M b 2 N h d G l v b j 4 8 S X R l b V R 5 c G U + R m 9 y b X V s Y T w v S X R l b V R 5 c G U + P E l 0 Z W 1 Q Y X R o P l N l Y 3 R p b 2 4 x L 1 R h Y m x l J T I w N j w v S X R l b V B h d G g + P C 9 J d G V t T G 9 j Y X R p b 2 4 + P F N 0 Y W J s Z U V u d H J p Z X M + P E V u d H J 5 I F R 5 c G U 9 I l F 1 Z X J 5 S U Q i I F Z h b H V l P S J z Z j c 1 M T d j N D I t M G J m O S 0 0 Z m Q z L W E 5 M D Q t Z j l m O T M x Z G U 4 Y j F i I i A v P j x F b n R y e S B U e X B l P S J G a W x s R W 5 h Y m x l Z C I g V m F s d W U 9 I m w w I i A v P j x F b n R y e S B U e X B l P S J G a W x s T 2 J q Z W N 0 V H l w Z S I g V m F s d W U 9 I n N D b 2 5 u Z W N 0 a W 9 u T 2 5 s e S I g L z 4 8 R W 5 0 c n k g V H l w Z T 0 i R m l s b F R v R G F 0 Y U 1 v Z G V s R W 5 h Y m x l Z C I g V m F s d W U 9 I m w x 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U t M T I t M T V U M D M 6 N D c 6 M z c u M T E x M T U w M l o i I C 8 + P E V u d H J 5 I F R 5 c G U 9 I k Z p b G x D b 2 x 1 b W 5 U e X B l c y I g V m F s d W U 9 I n N C Z 1 l H Q m h F U k J n W U d D U V 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1 R h Y m x l I D Y v Q 2 h h b m d l Z C B U e X B l L n t D b 2 x 1 b W 4 x L D B 9 J n F 1 b 3 Q 7 L C Z x d W 9 0 O 1 N l Y 3 R p b 2 4 x L 1 R h Y m x l I D Y v Q 2 h h b m d l Z C B U e X B l L n t D b 2 x 1 b W 4 y L D F 9 J n F 1 b 3 Q 7 L C Z x d W 9 0 O 1 N l Y 3 R p b 2 4 x L 1 R h Y m x l I D Y v Q 2 h h b m d l Z C B U e X B l L n t D b 2 x 1 b W 4 z L D J 9 J n F 1 b 3 Q 7 L C Z x d W 9 0 O 1 N l Y 3 R p b 2 4 x L 1 R h Y m x l I D Y v Q 2 h h b m d l Z C B U e X B l L n t D b 2 x 1 b W 4 0 L D N 9 J n F 1 b 3 Q 7 L C Z x d W 9 0 O 1 N l Y 3 R p b 2 4 x L 1 R h Y m x l I D Y v Q 2 h h b m d l Z C B U e X B l L n t D b 2 x 1 b W 4 1 L D R 9 J n F 1 b 3 Q 7 L C Z x d W 9 0 O 1 N l Y 3 R p b 2 4 x L 1 R h Y m x l I D Y v Q 2 h h b m d l Z C B U e X B l L n t D b 2 x 1 b W 4 2 L D V 9 J n F 1 b 3 Q 7 L C Z x d W 9 0 O 1 N l Y 3 R p b 2 4 x L 1 R h Y m x l I D Y v Q 2 h h b m d l Z C B U e X B l L n t D b 2 x 1 b W 4 3 L D Z 9 J n F 1 b 3 Q 7 L C Z x d W 9 0 O 1 N l Y 3 R p b 2 4 x L 1 R h Y m x l I D Y v Q 2 h h b m d l Z C B U e X B l L n t D b 2 x 1 b W 4 4 L D d 9 J n F 1 b 3 Q 7 L C Z x d W 9 0 O 1 N l Y 3 R p b 2 4 x L 1 R h Y m x l I D Y v Q 2 h h b m d l Z C B U e X B l L n t D b 2 x 1 b W 4 5 L D h 9 J n F 1 b 3 Q 7 L C Z x d W 9 0 O 1 N l Y 3 R p b 2 4 x L 1 R h Y m x l I D Y v Q 2 h h b m d l Z C B U e X B l L n t D b 2 x 1 b W 4 x M C w 5 f S Z x d W 9 0 O y w m c X V v d D t T Z W N 0 a W 9 u M S 9 U Y W J s Z S A 2 L 0 N o Y W 5 n Z W Q g V H l w Z S 5 7 Q 2 9 s d W 1 u M T E s M T B 9 J n F 1 b 3 Q 7 X S w m c X V v d D t D b 2 x 1 b W 5 D b 3 V u d C Z x d W 9 0 O z o x M S w m c X V v d D t L Z X l D b 2 x 1 b W 5 O Y W 1 l c y Z x d W 9 0 O z p b X S w m c X V v d D t D b 2 x 1 b W 5 J Z G V u d G l 0 a W V z J n F 1 b 3 Q 7 O l s m c X V v d D t T Z W N 0 a W 9 u M S 9 U Y W J s Z S A 2 L 0 N o Y W 5 n Z W Q g V H l w Z S 5 7 Q 2 9 s d W 1 u M S w w f S Z x d W 9 0 O y w m c X V v d D t T Z W N 0 a W 9 u M S 9 U Y W J s Z S A 2 L 0 N o Y W 5 n Z W Q g V H l w Z S 5 7 Q 2 9 s d W 1 u M i w x f S Z x d W 9 0 O y w m c X V v d D t T Z W N 0 a W 9 u M S 9 U Y W J s Z S A 2 L 0 N o Y W 5 n Z W Q g V H l w Z S 5 7 Q 2 9 s d W 1 u M y w y f S Z x d W 9 0 O y w m c X V v d D t T Z W N 0 a W 9 u M S 9 U Y W J s Z S A 2 L 0 N o Y W 5 n Z W Q g V H l w Z S 5 7 Q 2 9 s d W 1 u N C w z f S Z x d W 9 0 O y w m c X V v d D t T Z W N 0 a W 9 u M S 9 U Y W J s Z S A 2 L 0 N o Y W 5 n Z W Q g V H l w Z S 5 7 Q 2 9 s d W 1 u N S w 0 f S Z x d W 9 0 O y w m c X V v d D t T Z W N 0 a W 9 u M S 9 U Y W J s Z S A 2 L 0 N o Y W 5 n Z W Q g V H l w Z S 5 7 Q 2 9 s d W 1 u N i w 1 f S Z x d W 9 0 O y w m c X V v d D t T Z W N 0 a W 9 u M S 9 U Y W J s Z S A 2 L 0 N o Y W 5 n Z W Q g V H l w Z S 5 7 Q 2 9 s d W 1 u N y w 2 f S Z x d W 9 0 O y w m c X V v d D t T Z W N 0 a W 9 u M S 9 U Y W J s Z S A 2 L 0 N o Y W 5 n Z W Q g V H l w Z S 5 7 Q 2 9 s d W 1 u O C w 3 f S Z x d W 9 0 O y w m c X V v d D t T Z W N 0 a W 9 u M S 9 U Y W J s Z S A 2 L 0 N o Y W 5 n Z W Q g V H l w Z S 5 7 Q 2 9 s d W 1 u O S w 4 f S Z x d W 9 0 O y w m c X V v d D t T Z W N 0 a W 9 u M S 9 U Y W J s Z S A 2 L 0 N o Y W 5 n Z W Q g V H l w Z S 5 7 Q 2 9 s d W 1 u M T A s O X 0 m c X V v d D s s J n F 1 b 3 Q 7 U 2 V j d G l v b j E v V G F i b G U g N i 9 D a G F u Z 2 V k I F R 5 c G U u e 0 N v b H V t b j E x L D E w f S Z x d W 9 0 O 1 0 s J n F 1 b 3 Q 7 U m V s Y X R p b 2 5 z a G l w S W 5 m b y Z x d W 9 0 O z p b X X 0 i I C 8 + P C 9 T d G F i b G V F b n R y a W V z P j w v S X R l b T 4 8 S X R l b T 4 8 S X R l b U x v Y 2 F 0 a W 9 u P j x J d G V t V H l w Z T 5 G b 3 J t d W x h P C 9 J d G V t V H l w Z T 4 8 S X R l b V B h d G g + U 2 V j d G l v b j E v V G F i b G U l M j A 2 L 1 N v d X J j Z T w v S X R l b V B h d G g + P C 9 J d G V t T G 9 j Y X R p b 2 4 + P F N 0 Y W J s Z U V u d H J p Z X M g L z 4 8 L 0 l 0 Z W 0 + P E l 0 Z W 0 + P E l 0 Z W 1 M b 2 N h d G l v b j 4 8 S X R l b V R 5 c G U + R m 9 y b X V s Y T w v S X R l b V R 5 c G U + P E l 0 Z W 1 Q Y X R o P l N l Y 3 R p b 2 4 x L 1 R h Y m x l J T I w N i 9 F e H R y Y W N 0 Z W Q l M j B U Y W J s Z S U y M E Z y b 2 0 l M j B I d G 1 s P C 9 J d G V t U G F 0 a D 4 8 L 0 l 0 Z W 1 M b 2 N h d G l v b j 4 8 U 3 R h Y m x l R W 5 0 c m l l c y A v P j w v S X R l b T 4 8 S X R l b T 4 8 S X R l b U x v Y 2 F 0 a W 9 u P j x J d G V t V H l w Z T 5 G b 3 J t d W x h P C 9 J d G V t V H l w Z T 4 8 S X R l b V B h d G g + U 2 V j d G l v b j E v V G F i b G U l M j A 2 L 0 N o Y W 5 n Z W Q l M j B U e X B l P C 9 J d G V t U G F 0 a D 4 8 L 0 l 0 Z W 1 M b 2 N h d G l v b j 4 8 U 3 R h Y m x l R W 5 0 c m l l c y A v P j w v S X R l b T 4 8 L 0 l 0 Z W 1 z P j w v T G 9 j Y W x Q Y W N r Y W d l T W V 0 Y W R h d G F G a W x l P h Y A A A B Q S w U G A A A A A A A A A A A A A A A A A A A A A A A A J g E A A A E A A A D Q j J 3 f A R X R E Y x 6 A M B P w p f r A Q A A A B O w Q V v D + c B K l q i B t S W h q D Y A A A A A A g A A A A A A E G Y A A A A B A A A g A A A A B Q M V m K R k Z 3 e w G t U Q i 5 B 0 J t E g B 5 q F D p N 2 Q 7 J V / K 9 2 M J s A A A A A D o A A A A A C A A A g A A A A 6 Q t O F Y C 8 h O r v g W t P 1 L 4 L D d Q A G 3 o w n j j p U K V D r a R A 7 x V Q A A A A q Z F z M r o i l y P X Y d e / A 3 B u S A / Q c 0 9 A 3 Z 9 F P t g p k h p x L / x m g / L g 8 X S Z S O P d s C z 6 U r 0 G Q 8 o n O z f C S M L Q 0 2 T A W d R A P k x G W R Q S 0 W K V X y h A p z / A V + l A A A A A X A a Z U 9 m 1 m J m J l A S v 2 C H L 7 u d r 3 1 W W 5 i 5 L x 7 f g 6 / 3 J B b O 3 R q 8 L Q U X x b m N / Q 7 N O / Q h T C / 6 j 7 W j E V G W n 6 s K d 8 n W W i A = = < / D a t a M a s h u p > 
</file>

<file path=customXml/itemProps1.xml><?xml version="1.0" encoding="utf-8"?>
<ds:datastoreItem xmlns:ds="http://schemas.openxmlformats.org/officeDocument/2006/customXml" ds:itemID="{233B6FBF-1A31-4064-9539-BCEC6C4811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Professional Services Pricing</vt:lpstr>
      <vt:lpstr>Vaccine Pricing</vt:lpstr>
      <vt:lpstr>Lab Pricing</vt:lpstr>
      <vt:lpstr>Instructions!Print_Area</vt:lpstr>
      <vt:lpstr>'Lab Pricing'!Print_Area</vt:lpstr>
      <vt:lpstr>'Professional Services Pricing'!Print_Area</vt:lpstr>
      <vt:lpstr>'Vaccine Pricing'!Print_Area</vt:lpstr>
      <vt:lpstr>'Lab Pricing'!Print_Titles</vt:lpstr>
      <vt:lpstr>'Professional Services Pricing'!Print_Titles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Vanchiere</dc:creator>
  <cp:lastModifiedBy>Paul Vanchiere</cp:lastModifiedBy>
  <cp:lastPrinted>2025-12-16T16:27:57Z</cp:lastPrinted>
  <dcterms:created xsi:type="dcterms:W3CDTF">2024-03-11T16:31:13Z</dcterms:created>
  <dcterms:modified xsi:type="dcterms:W3CDTF">2025-12-16T16:28:09Z</dcterms:modified>
</cp:coreProperties>
</file>