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C36430E2-0899-4248-B46B-70EC5162655C}" xr6:coauthVersionLast="47" xr6:coauthVersionMax="47" xr10:uidLastSave="{00000000-0000-0000-0000-000000000000}"/>
  <bookViews>
    <workbookView xWindow="-110" yWindow="-110" windowWidth="25820" windowHeight="15500" xr2:uid="{2C8106CB-F6A4-40C6-8FFE-9A0B96FCEBDA}"/>
  </bookViews>
  <sheets>
    <sheet name="Payor CPT Review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M32" i="1" s="1"/>
  <c r="H31" i="1"/>
  <c r="M31" i="1" s="1"/>
  <c r="H30" i="1"/>
  <c r="I30" i="1" s="1"/>
  <c r="H29" i="1"/>
  <c r="M29" i="1" s="1"/>
  <c r="H28" i="1"/>
  <c r="I28" i="1" s="1"/>
  <c r="J27" i="1"/>
  <c r="H27" i="1"/>
  <c r="K27" i="1" s="1"/>
  <c r="H26" i="1"/>
  <c r="M26" i="1" s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  <c r="M7" i="1"/>
  <c r="L7" i="1"/>
  <c r="K7" i="1"/>
  <c r="J7" i="1"/>
  <c r="I7" i="1"/>
  <c r="M5" i="1"/>
  <c r="L5" i="1"/>
  <c r="K5" i="1"/>
  <c r="J5" i="1"/>
  <c r="I5" i="1"/>
  <c r="M4" i="1"/>
  <c r="L4" i="1"/>
  <c r="K4" i="1"/>
  <c r="J4" i="1"/>
  <c r="I4" i="1"/>
  <c r="M3" i="1"/>
  <c r="L3" i="1"/>
  <c r="K3" i="1"/>
  <c r="J3" i="1"/>
  <c r="I3" i="1"/>
  <c r="M2" i="1"/>
  <c r="L2" i="1"/>
  <c r="K2" i="1"/>
  <c r="J2" i="1"/>
  <c r="I2" i="1"/>
  <c r="L27" i="1" l="1"/>
  <c r="M27" i="1"/>
  <c r="K29" i="1"/>
  <c r="J30" i="1"/>
  <c r="K30" i="1"/>
  <c r="L30" i="1"/>
  <c r="M30" i="1"/>
  <c r="I31" i="1"/>
  <c r="I32" i="1"/>
  <c r="L32" i="1"/>
  <c r="L28" i="1"/>
  <c r="J31" i="1"/>
  <c r="M28" i="1"/>
  <c r="K31" i="1"/>
  <c r="L31" i="1"/>
  <c r="J28" i="1"/>
  <c r="I26" i="1"/>
  <c r="J26" i="1"/>
  <c r="K26" i="1"/>
  <c r="I29" i="1"/>
  <c r="L26" i="1"/>
  <c r="J29" i="1"/>
  <c r="K28" i="1"/>
  <c r="L29" i="1"/>
  <c r="J32" i="1"/>
  <c r="I27" i="1"/>
  <c r="K32" i="1"/>
</calcChain>
</file>

<file path=xl/sharedStrings.xml><?xml version="1.0" encoding="utf-8"?>
<sst xmlns="http://schemas.openxmlformats.org/spreadsheetml/2006/main" count="60" uniqueCount="55">
  <si>
    <t>CPT Code</t>
  </si>
  <si>
    <t>CPT Description</t>
  </si>
  <si>
    <t>Payor 1</t>
  </si>
  <si>
    <t>Payor 2</t>
  </si>
  <si>
    <t>Payor 3</t>
  </si>
  <si>
    <t>Payor 4</t>
  </si>
  <si>
    <t>Payor 5</t>
  </si>
  <si>
    <t>Im admin 1st/only component</t>
  </si>
  <si>
    <t>Im admin each addl component</t>
  </si>
  <si>
    <t>Immunization admin</t>
  </si>
  <si>
    <t>Immunization admin each add</t>
  </si>
  <si>
    <t>Specimen handling office-lab</t>
  </si>
  <si>
    <t>Office o/p new sf 15-29 min</t>
  </si>
  <si>
    <t>Office o/p new low 30-44 min</t>
  </si>
  <si>
    <t>Office o/p new mod 45-59 min</t>
  </si>
  <si>
    <t>Office o/p new hi 60-74 min</t>
  </si>
  <si>
    <t>Off/op est may x req phy/qhp</t>
  </si>
  <si>
    <t>Office o/p est sf 10-19 min</t>
  </si>
  <si>
    <t>Office o/p est low 20-29 min</t>
  </si>
  <si>
    <t>Office o/p est mod 30-39 min</t>
  </si>
  <si>
    <t>Office o/p est hi 40-54 min</t>
  </si>
  <si>
    <t>Init pm e/m new pat infant</t>
  </si>
  <si>
    <t>Init pm e/m new pat 1-4 yrs</t>
  </si>
  <si>
    <t>Prev visit new age 5-11</t>
  </si>
  <si>
    <t>Prev visit new age 12-17</t>
  </si>
  <si>
    <t>Per pm reeval est pat infant</t>
  </si>
  <si>
    <t>Prev visit est age 1-4</t>
  </si>
  <si>
    <t>Prev visit est age 5-11</t>
  </si>
  <si>
    <t>Prev visit est age 12-17</t>
  </si>
  <si>
    <t>Prev visit est age 18-39</t>
  </si>
  <si>
    <t>Vaccines</t>
  </si>
  <si>
    <t>Purchase Price</t>
  </si>
  <si>
    <t>9vhpv vaccine 2/3 dose im</t>
  </si>
  <si>
    <t>Pcv13 vaccine im</t>
  </si>
  <si>
    <t>Rv5 vacc 3 dose live oral</t>
  </si>
  <si>
    <t>Mmr vaccine sc</t>
  </si>
  <si>
    <t>Mmrv vaccine sc</t>
  </si>
  <si>
    <t>Var vaccine live subq</t>
  </si>
  <si>
    <t>Hepb vacc 3 dose ped/adol im</t>
  </si>
  <si>
    <t>Labs</t>
  </si>
  <si>
    <t>Capillary blood draw</t>
  </si>
  <si>
    <t>Urinalysis auto w/o scope</t>
  </si>
  <si>
    <t>Urine pregnancy test</t>
  </si>
  <si>
    <t>Occult bld feces 1-3 tests</t>
  </si>
  <si>
    <t>Assay bld/serum cholesterol</t>
  </si>
  <si>
    <t>Reagent strip/blood glucose</t>
  </si>
  <si>
    <t>Assay of lipoprotein</t>
  </si>
  <si>
    <t>Hemoglobin</t>
  </si>
  <si>
    <t>Tb intradermal test</t>
  </si>
  <si>
    <t>Sarscov coronavirus ag ia</t>
  </si>
  <si>
    <t>Sarscov &amp; inf vir a&amp;b ag ia</t>
  </si>
  <si>
    <t>Influenza assay w/optic</t>
  </si>
  <si>
    <t>Rsv assay w/optic</t>
  </si>
  <si>
    <t>Strep a assay w/optic</t>
  </si>
  <si>
    <t>2023 MCR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</si>
</sst>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0" fillId="3" borderId="0" xfId="0" applyFill="1"/>
    <xf numFmtId="0" fontId="0" fillId="0" borderId="0" xfId="0" applyAlignment="1">
      <alignment horizontal="center"/>
    </xf>
    <xf numFmtId="44" fontId="0" fillId="0" borderId="0" xfId="1" applyFont="1"/>
    <xf numFmtId="44" fontId="0" fillId="2" borderId="0" xfId="1" applyFont="1" applyFill="1"/>
    <xf numFmtId="10" fontId="0" fillId="3" borderId="0" xfId="2" applyNumberFormat="1" applyFont="1" applyFill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09CEF-EBE6-48A6-BA5B-B5FCCFBD221A}">
  <dimension ref="A1:M47"/>
  <sheetViews>
    <sheetView tabSelected="1" zoomScale="130" zoomScaleNormal="130" workbookViewId="0">
      <selection activeCell="D2" sqref="D2"/>
    </sheetView>
  </sheetViews>
  <sheetFormatPr defaultRowHeight="12.5" x14ac:dyDescent="0.25"/>
  <cols>
    <col min="1" max="1" width="9.453125" style="5" bestFit="1" customWidth="1"/>
    <col min="2" max="2" width="28.81640625" bestFit="1" customWidth="1"/>
    <col min="3" max="7" width="10.453125" bestFit="1" customWidth="1"/>
    <col min="8" max="8" width="14.81640625" bestFit="1" customWidth="1"/>
  </cols>
  <sheetData>
    <row r="1" spans="1:13" ht="13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54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</row>
    <row r="2" spans="1:13" x14ac:dyDescent="0.25">
      <c r="A2" s="5">
        <v>90460</v>
      </c>
      <c r="B2" t="s">
        <v>7</v>
      </c>
      <c r="C2" s="6">
        <v>25</v>
      </c>
      <c r="D2" s="6">
        <v>26</v>
      </c>
      <c r="E2" s="6">
        <v>27</v>
      </c>
      <c r="F2" s="6">
        <v>22</v>
      </c>
      <c r="G2" s="6">
        <v>21</v>
      </c>
      <c r="H2" s="7">
        <v>22.704424000000003</v>
      </c>
      <c r="I2" s="8">
        <f t="shared" ref="I2:M5" si="0">C2/$H2</f>
        <v>1.1011069913070686</v>
      </c>
      <c r="J2" s="8">
        <f t="shared" si="0"/>
        <v>1.1451512709593512</v>
      </c>
      <c r="K2" s="8">
        <f t="shared" si="0"/>
        <v>1.1891955506116338</v>
      </c>
      <c r="L2" s="8">
        <f t="shared" si="0"/>
        <v>0.96897415235022022</v>
      </c>
      <c r="M2" s="8">
        <f t="shared" si="0"/>
        <v>0.92492987269793747</v>
      </c>
    </row>
    <row r="3" spans="1:13" x14ac:dyDescent="0.25">
      <c r="A3" s="5">
        <v>90461</v>
      </c>
      <c r="B3" t="s">
        <v>8</v>
      </c>
      <c r="C3" s="6">
        <v>11</v>
      </c>
      <c r="D3" s="6">
        <v>10</v>
      </c>
      <c r="E3" s="6">
        <v>12</v>
      </c>
      <c r="F3" s="6">
        <v>9</v>
      </c>
      <c r="G3" s="6">
        <v>8.75</v>
      </c>
      <c r="H3" s="7">
        <v>10.16616</v>
      </c>
      <c r="I3" s="8">
        <f t="shared" si="0"/>
        <v>1.0820211367910795</v>
      </c>
      <c r="J3" s="8">
        <f t="shared" si="0"/>
        <v>0.98365557890098132</v>
      </c>
      <c r="K3" s="8">
        <f t="shared" si="0"/>
        <v>1.1803866946811776</v>
      </c>
      <c r="L3" s="8">
        <f t="shared" si="0"/>
        <v>0.88529002101088317</v>
      </c>
      <c r="M3" s="8">
        <f t="shared" si="0"/>
        <v>0.86069863153835868</v>
      </c>
    </row>
    <row r="4" spans="1:13" x14ac:dyDescent="0.25">
      <c r="A4" s="5">
        <v>90471</v>
      </c>
      <c r="B4" t="s">
        <v>9</v>
      </c>
      <c r="C4" s="6">
        <v>17</v>
      </c>
      <c r="D4" s="6">
        <v>17</v>
      </c>
      <c r="E4" s="6">
        <v>28</v>
      </c>
      <c r="F4" s="6">
        <v>20</v>
      </c>
      <c r="G4" s="6">
        <v>15</v>
      </c>
      <c r="H4" s="7">
        <v>20.332319999999999</v>
      </c>
      <c r="I4" s="8">
        <f t="shared" si="0"/>
        <v>0.83610724206583409</v>
      </c>
      <c r="J4" s="8">
        <f t="shared" si="0"/>
        <v>0.83610724206583409</v>
      </c>
      <c r="K4" s="8">
        <f t="shared" si="0"/>
        <v>1.3771178104613739</v>
      </c>
      <c r="L4" s="8">
        <f t="shared" si="0"/>
        <v>0.98365557890098132</v>
      </c>
      <c r="M4" s="8">
        <f t="shared" si="0"/>
        <v>0.73774168417573605</v>
      </c>
    </row>
    <row r="5" spans="1:13" x14ac:dyDescent="0.25">
      <c r="A5" s="5">
        <v>90472</v>
      </c>
      <c r="B5" t="s">
        <v>10</v>
      </c>
      <c r="C5" s="6">
        <v>17</v>
      </c>
      <c r="D5" s="6">
        <v>17</v>
      </c>
      <c r="E5" s="6">
        <v>14</v>
      </c>
      <c r="F5" s="6">
        <v>15</v>
      </c>
      <c r="G5" s="6">
        <v>11</v>
      </c>
      <c r="H5" s="7">
        <v>14.571496</v>
      </c>
      <c r="I5" s="8">
        <f t="shared" si="0"/>
        <v>1.1666612679988384</v>
      </c>
      <c r="J5" s="8">
        <f t="shared" si="0"/>
        <v>1.1666612679988384</v>
      </c>
      <c r="K5" s="8">
        <f t="shared" si="0"/>
        <v>0.96077986776374924</v>
      </c>
      <c r="L5" s="8">
        <f t="shared" si="0"/>
        <v>1.0294070011754455</v>
      </c>
      <c r="M5" s="8">
        <f t="shared" si="0"/>
        <v>0.75489846752866008</v>
      </c>
    </row>
    <row r="6" spans="1:13" x14ac:dyDescent="0.25">
      <c r="A6" s="5">
        <v>99000</v>
      </c>
      <c r="B6" t="s">
        <v>11</v>
      </c>
      <c r="C6" s="6">
        <v>11</v>
      </c>
      <c r="D6" s="6">
        <v>5</v>
      </c>
      <c r="E6" s="6">
        <v>5</v>
      </c>
      <c r="F6" s="6">
        <v>4</v>
      </c>
      <c r="G6" s="6">
        <v>5</v>
      </c>
      <c r="H6" s="7"/>
      <c r="I6" s="8"/>
      <c r="J6" s="8"/>
      <c r="K6" s="8"/>
      <c r="L6" s="8"/>
      <c r="M6" s="8"/>
    </row>
    <row r="7" spans="1:13" x14ac:dyDescent="0.25">
      <c r="A7" s="5">
        <v>99202</v>
      </c>
      <c r="B7" t="s">
        <v>12</v>
      </c>
      <c r="C7" s="6">
        <v>94</v>
      </c>
      <c r="D7" s="6">
        <v>92</v>
      </c>
      <c r="E7" s="6">
        <v>91</v>
      </c>
      <c r="F7" s="6">
        <v>95</v>
      </c>
      <c r="G7" s="6">
        <v>91</v>
      </c>
      <c r="H7" s="7">
        <v>72.857479999999995</v>
      </c>
      <c r="I7" s="8">
        <f t="shared" ref="I7:M24" si="1">C7/$H7</f>
        <v>1.2901901081398919</v>
      </c>
      <c r="J7" s="8">
        <f t="shared" si="1"/>
        <v>1.2627392547752132</v>
      </c>
      <c r="K7" s="8">
        <f t="shared" si="1"/>
        <v>1.249013828092874</v>
      </c>
      <c r="L7" s="8">
        <f t="shared" si="1"/>
        <v>1.3039155348222311</v>
      </c>
      <c r="M7" s="8">
        <f t="shared" si="1"/>
        <v>1.249013828092874</v>
      </c>
    </row>
    <row r="8" spans="1:13" x14ac:dyDescent="0.25">
      <c r="A8" s="5">
        <v>99203</v>
      </c>
      <c r="B8" t="s">
        <v>13</v>
      </c>
      <c r="C8" s="6">
        <v>145</v>
      </c>
      <c r="D8" s="6">
        <v>145</v>
      </c>
      <c r="E8" s="6">
        <v>134</v>
      </c>
      <c r="F8" s="6">
        <v>118</v>
      </c>
      <c r="G8" s="6">
        <v>98</v>
      </c>
      <c r="H8" s="7">
        <v>112.844376</v>
      </c>
      <c r="I8" s="8">
        <f t="shared" si="1"/>
        <v>1.2849554859517323</v>
      </c>
      <c r="J8" s="8">
        <f t="shared" si="1"/>
        <v>1.2849554859517323</v>
      </c>
      <c r="K8" s="8">
        <f t="shared" si="1"/>
        <v>1.1874761042588424</v>
      </c>
      <c r="L8" s="8">
        <f t="shared" si="1"/>
        <v>1.0456879127055476</v>
      </c>
      <c r="M8" s="8">
        <f t="shared" si="1"/>
        <v>0.8684526732639295</v>
      </c>
    </row>
    <row r="9" spans="1:13" x14ac:dyDescent="0.25">
      <c r="A9" s="5">
        <v>99204</v>
      </c>
      <c r="B9" t="s">
        <v>14</v>
      </c>
      <c r="C9" s="6">
        <v>172</v>
      </c>
      <c r="D9" s="6">
        <v>187</v>
      </c>
      <c r="E9" s="6">
        <v>221</v>
      </c>
      <c r="F9" s="6">
        <v>161</v>
      </c>
      <c r="G9" s="6">
        <v>145</v>
      </c>
      <c r="H9" s="7">
        <v>167.40276800000001</v>
      </c>
      <c r="I9" s="8">
        <f t="shared" si="1"/>
        <v>1.0274621026577051</v>
      </c>
      <c r="J9" s="8">
        <f t="shared" si="1"/>
        <v>1.1170663557964584</v>
      </c>
      <c r="K9" s="8">
        <f t="shared" si="1"/>
        <v>1.3201693295776327</v>
      </c>
      <c r="L9" s="8">
        <f t="shared" si="1"/>
        <v>0.96175231702261932</v>
      </c>
      <c r="M9" s="8">
        <f t="shared" si="1"/>
        <v>0.8661744470079491</v>
      </c>
    </row>
    <row r="10" spans="1:13" x14ac:dyDescent="0.25">
      <c r="A10" s="5">
        <v>99205</v>
      </c>
      <c r="B10" t="s">
        <v>15</v>
      </c>
      <c r="C10" s="6">
        <v>285</v>
      </c>
      <c r="D10" s="6">
        <v>257</v>
      </c>
      <c r="E10" s="6">
        <v>280</v>
      </c>
      <c r="F10" s="6">
        <v>260</v>
      </c>
      <c r="G10" s="6">
        <v>256</v>
      </c>
      <c r="H10" s="7">
        <v>220.94454399999998</v>
      </c>
      <c r="I10" s="8">
        <f t="shared" si="1"/>
        <v>1.2899164416569617</v>
      </c>
      <c r="J10" s="8">
        <f t="shared" si="1"/>
        <v>1.1631878087924181</v>
      </c>
      <c r="K10" s="8">
        <f t="shared" si="1"/>
        <v>1.2672863286454361</v>
      </c>
      <c r="L10" s="8">
        <f t="shared" si="1"/>
        <v>1.1767658765993336</v>
      </c>
      <c r="M10" s="8">
        <f t="shared" si="1"/>
        <v>1.158661786190113</v>
      </c>
    </row>
    <row r="11" spans="1:13" x14ac:dyDescent="0.25">
      <c r="A11" s="5">
        <v>99211</v>
      </c>
      <c r="B11" t="s">
        <v>16</v>
      </c>
      <c r="C11" s="6">
        <v>28</v>
      </c>
      <c r="D11" s="6">
        <v>30</v>
      </c>
      <c r="E11" s="6">
        <v>29</v>
      </c>
      <c r="F11" s="6">
        <v>25</v>
      </c>
      <c r="G11" s="6">
        <v>20</v>
      </c>
      <c r="H11" s="7">
        <v>23.382167999999997</v>
      </c>
      <c r="I11" s="8">
        <f t="shared" si="1"/>
        <v>1.1974937482272818</v>
      </c>
      <c r="J11" s="8">
        <f t="shared" si="1"/>
        <v>1.2830290159578019</v>
      </c>
      <c r="K11" s="8">
        <f t="shared" si="1"/>
        <v>1.2402613820925419</v>
      </c>
      <c r="L11" s="8">
        <f t="shared" si="1"/>
        <v>1.0691908466315017</v>
      </c>
      <c r="M11" s="8">
        <f t="shared" si="1"/>
        <v>0.85535267730520126</v>
      </c>
    </row>
    <row r="12" spans="1:13" x14ac:dyDescent="0.25">
      <c r="A12" s="5">
        <v>99212</v>
      </c>
      <c r="B12" t="s">
        <v>17</v>
      </c>
      <c r="C12" s="6">
        <v>55</v>
      </c>
      <c r="D12" s="6">
        <v>55</v>
      </c>
      <c r="E12" s="6">
        <v>62</v>
      </c>
      <c r="F12" s="6">
        <v>56</v>
      </c>
      <c r="G12" s="6">
        <v>49</v>
      </c>
      <c r="H12" s="7">
        <v>56.930495999999998</v>
      </c>
      <c r="I12" s="8">
        <f t="shared" si="1"/>
        <v>0.96609030070632096</v>
      </c>
      <c r="J12" s="8">
        <f t="shared" si="1"/>
        <v>0.96609030070632096</v>
      </c>
      <c r="K12" s="8">
        <f t="shared" si="1"/>
        <v>1.0890472480689437</v>
      </c>
      <c r="L12" s="8">
        <f t="shared" si="1"/>
        <v>0.98365557890098132</v>
      </c>
      <c r="M12" s="8">
        <f t="shared" si="1"/>
        <v>0.86069863153835868</v>
      </c>
    </row>
    <row r="13" spans="1:13" x14ac:dyDescent="0.25">
      <c r="A13" s="5">
        <v>99213</v>
      </c>
      <c r="B13" t="s">
        <v>18</v>
      </c>
      <c r="C13" s="6">
        <v>92</v>
      </c>
      <c r="D13" s="6">
        <v>92</v>
      </c>
      <c r="E13" s="6">
        <v>109</v>
      </c>
      <c r="F13" s="6">
        <v>94</v>
      </c>
      <c r="G13" s="6">
        <v>79</v>
      </c>
      <c r="H13" s="7">
        <v>90.817696000000012</v>
      </c>
      <c r="I13" s="8">
        <f t="shared" si="1"/>
        <v>1.0130184320025031</v>
      </c>
      <c r="J13" s="8">
        <f t="shared" si="1"/>
        <v>1.0130184320025031</v>
      </c>
      <c r="K13" s="8">
        <f t="shared" si="1"/>
        <v>1.2002066205247046</v>
      </c>
      <c r="L13" s="8">
        <f t="shared" si="1"/>
        <v>1.0350405718286444</v>
      </c>
      <c r="M13" s="8">
        <f t="shared" si="1"/>
        <v>0.86987452313258407</v>
      </c>
    </row>
    <row r="14" spans="1:13" x14ac:dyDescent="0.25">
      <c r="A14" s="5">
        <v>99214</v>
      </c>
      <c r="B14" t="s">
        <v>19</v>
      </c>
      <c r="C14" s="6">
        <v>134</v>
      </c>
      <c r="D14" s="6">
        <v>134</v>
      </c>
      <c r="E14" s="6">
        <v>159</v>
      </c>
      <c r="F14" s="6">
        <v>131</v>
      </c>
      <c r="G14" s="6">
        <v>111</v>
      </c>
      <c r="H14" s="7">
        <v>128.43248800000001</v>
      </c>
      <c r="I14" s="8">
        <f t="shared" si="1"/>
        <v>1.04334971693455</v>
      </c>
      <c r="J14" s="8">
        <f t="shared" si="1"/>
        <v>1.04334971693455</v>
      </c>
      <c r="K14" s="8">
        <f t="shared" si="1"/>
        <v>1.2380045148701004</v>
      </c>
      <c r="L14" s="8">
        <f t="shared" si="1"/>
        <v>1.019991141182284</v>
      </c>
      <c r="M14" s="8">
        <f t="shared" si="1"/>
        <v>0.86426730283384368</v>
      </c>
    </row>
    <row r="15" spans="1:13" x14ac:dyDescent="0.25">
      <c r="A15" s="5">
        <v>99215</v>
      </c>
      <c r="B15" t="s">
        <v>20</v>
      </c>
      <c r="C15" s="6">
        <v>180</v>
      </c>
      <c r="D15" s="6">
        <v>207</v>
      </c>
      <c r="E15" s="6">
        <v>203</v>
      </c>
      <c r="F15" s="6">
        <v>185</v>
      </c>
      <c r="G15" s="6">
        <v>156</v>
      </c>
      <c r="H15" s="7">
        <v>179.94103199999998</v>
      </c>
      <c r="I15" s="8">
        <f t="shared" si="1"/>
        <v>1.0003277073569303</v>
      </c>
      <c r="J15" s="8">
        <f t="shared" si="1"/>
        <v>1.1503768634604699</v>
      </c>
      <c r="K15" s="8">
        <f t="shared" si="1"/>
        <v>1.1281473588525379</v>
      </c>
      <c r="L15" s="8">
        <f t="shared" si="1"/>
        <v>1.028114588116845</v>
      </c>
      <c r="M15" s="8">
        <f t="shared" si="1"/>
        <v>0.86695067970933959</v>
      </c>
    </row>
    <row r="16" spans="1:13" x14ac:dyDescent="0.25">
      <c r="A16" s="5">
        <v>99381</v>
      </c>
      <c r="B16" t="s">
        <v>21</v>
      </c>
      <c r="C16" s="6">
        <v>138</v>
      </c>
      <c r="D16" s="6">
        <v>138</v>
      </c>
      <c r="E16" s="6">
        <v>168</v>
      </c>
      <c r="F16" s="6">
        <v>108</v>
      </c>
      <c r="G16" s="6">
        <v>96</v>
      </c>
      <c r="H16" s="7">
        <v>109.455656</v>
      </c>
      <c r="I16" s="8">
        <f t="shared" si="1"/>
        <v>1.260784550046459</v>
      </c>
      <c r="J16" s="8">
        <f t="shared" si="1"/>
        <v>1.260784550046459</v>
      </c>
      <c r="K16" s="8">
        <f t="shared" si="1"/>
        <v>1.5348681478826456</v>
      </c>
      <c r="L16" s="8">
        <f t="shared" si="1"/>
        <v>0.98670095221027221</v>
      </c>
      <c r="M16" s="8">
        <f t="shared" si="1"/>
        <v>0.87706751307579756</v>
      </c>
    </row>
    <row r="17" spans="1:13" x14ac:dyDescent="0.25">
      <c r="A17" s="5">
        <v>99382</v>
      </c>
      <c r="B17" t="s">
        <v>22</v>
      </c>
      <c r="C17" s="6">
        <v>124</v>
      </c>
      <c r="D17" s="6">
        <v>147</v>
      </c>
      <c r="E17" s="6">
        <v>175</v>
      </c>
      <c r="F17" s="6">
        <v>111</v>
      </c>
      <c r="G17" s="6">
        <v>100</v>
      </c>
      <c r="H17" s="7">
        <v>114.19986400000001</v>
      </c>
      <c r="I17" s="8">
        <f t="shared" si="1"/>
        <v>1.0858156538610237</v>
      </c>
      <c r="J17" s="8">
        <f t="shared" si="1"/>
        <v>1.2872169444965362</v>
      </c>
      <c r="K17" s="8">
        <f t="shared" si="1"/>
        <v>1.5324011244006384</v>
      </c>
      <c r="L17" s="8">
        <f t="shared" si="1"/>
        <v>0.97198014176269065</v>
      </c>
      <c r="M17" s="8">
        <f t="shared" si="1"/>
        <v>0.8756577853717934</v>
      </c>
    </row>
    <row r="18" spans="1:13" x14ac:dyDescent="0.25">
      <c r="A18" s="5">
        <v>99383</v>
      </c>
      <c r="B18" t="s">
        <v>23</v>
      </c>
      <c r="C18" s="6">
        <v>151</v>
      </c>
      <c r="D18" s="6">
        <v>151</v>
      </c>
      <c r="E18" s="6">
        <v>165</v>
      </c>
      <c r="F18" s="6">
        <v>121</v>
      </c>
      <c r="G18" s="6">
        <v>100</v>
      </c>
      <c r="H18" s="7">
        <v>118.6052</v>
      </c>
      <c r="I18" s="8">
        <f t="shared" si="1"/>
        <v>1.2731313635489845</v>
      </c>
      <c r="J18" s="8">
        <f t="shared" si="1"/>
        <v>1.2731313635489845</v>
      </c>
      <c r="K18" s="8">
        <f t="shared" si="1"/>
        <v>1.3911700330171022</v>
      </c>
      <c r="L18" s="8">
        <f t="shared" si="1"/>
        <v>1.020191357545875</v>
      </c>
      <c r="M18" s="8">
        <f t="shared" si="1"/>
        <v>0.84313335334369832</v>
      </c>
    </row>
    <row r="19" spans="1:13" x14ac:dyDescent="0.25">
      <c r="A19" s="5">
        <v>99384</v>
      </c>
      <c r="B19" t="s">
        <v>24</v>
      </c>
      <c r="C19" s="6">
        <v>170</v>
      </c>
      <c r="D19" s="6">
        <v>174</v>
      </c>
      <c r="E19" s="6">
        <v>185</v>
      </c>
      <c r="F19" s="6">
        <v>133</v>
      </c>
      <c r="G19" s="6">
        <v>117</v>
      </c>
      <c r="H19" s="7">
        <v>133.515568</v>
      </c>
      <c r="I19" s="8">
        <f t="shared" si="1"/>
        <v>1.2732597594911179</v>
      </c>
      <c r="J19" s="8">
        <f t="shared" si="1"/>
        <v>1.3032188126556148</v>
      </c>
      <c r="K19" s="8">
        <f t="shared" si="1"/>
        <v>1.3856062088579812</v>
      </c>
      <c r="L19" s="8">
        <f t="shared" si="1"/>
        <v>0.99613851771952167</v>
      </c>
      <c r="M19" s="8">
        <f t="shared" si="1"/>
        <v>0.87630230506153406</v>
      </c>
    </row>
    <row r="20" spans="1:13" x14ac:dyDescent="0.25">
      <c r="A20" s="5">
        <v>99391</v>
      </c>
      <c r="B20" t="s">
        <v>25</v>
      </c>
      <c r="C20" s="6">
        <v>125</v>
      </c>
      <c r="D20" s="6">
        <v>125</v>
      </c>
      <c r="E20" s="6">
        <v>150</v>
      </c>
      <c r="F20" s="6">
        <v>98</v>
      </c>
      <c r="G20" s="6">
        <v>86</v>
      </c>
      <c r="H20" s="7">
        <v>98.272880000000001</v>
      </c>
      <c r="I20" s="8">
        <f t="shared" si="1"/>
        <v>1.2719684209926483</v>
      </c>
      <c r="J20" s="8">
        <f t="shared" si="1"/>
        <v>1.2719684209926483</v>
      </c>
      <c r="K20" s="8">
        <f t="shared" si="1"/>
        <v>1.5263621051911778</v>
      </c>
      <c r="L20" s="8">
        <f t="shared" si="1"/>
        <v>0.9972232420582362</v>
      </c>
      <c r="M20" s="8">
        <f t="shared" si="1"/>
        <v>0.87511427364294192</v>
      </c>
    </row>
    <row r="21" spans="1:13" x14ac:dyDescent="0.25">
      <c r="A21" s="5">
        <v>99392</v>
      </c>
      <c r="B21" t="s">
        <v>26</v>
      </c>
      <c r="C21" s="6">
        <v>133</v>
      </c>
      <c r="D21" s="6">
        <v>133</v>
      </c>
      <c r="E21" s="6">
        <v>145</v>
      </c>
      <c r="F21" s="6">
        <v>104</v>
      </c>
      <c r="G21" s="6">
        <v>92</v>
      </c>
      <c r="H21" s="7">
        <v>105.05032</v>
      </c>
      <c r="I21" s="8">
        <f t="shared" si="1"/>
        <v>1.2660599225209404</v>
      </c>
      <c r="J21" s="8">
        <f t="shared" si="1"/>
        <v>1.2660599225209404</v>
      </c>
      <c r="K21" s="8">
        <f t="shared" si="1"/>
        <v>1.3802908929739577</v>
      </c>
      <c r="L21" s="8">
        <f t="shared" si="1"/>
        <v>0.99000174392614892</v>
      </c>
      <c r="M21" s="8">
        <f t="shared" si="1"/>
        <v>0.8757707734731317</v>
      </c>
    </row>
    <row r="22" spans="1:13" x14ac:dyDescent="0.25">
      <c r="A22" s="5">
        <v>99393</v>
      </c>
      <c r="B22" t="s">
        <v>27</v>
      </c>
      <c r="C22" s="6">
        <v>132</v>
      </c>
      <c r="D22" s="6">
        <v>132</v>
      </c>
      <c r="E22" s="6">
        <v>145</v>
      </c>
      <c r="F22" s="6">
        <v>103</v>
      </c>
      <c r="G22" s="6">
        <v>91</v>
      </c>
      <c r="H22" s="7">
        <v>104.71144799999999</v>
      </c>
      <c r="I22" s="8">
        <f t="shared" si="1"/>
        <v>1.2606071496595102</v>
      </c>
      <c r="J22" s="8">
        <f t="shared" si="1"/>
        <v>1.2606071496595102</v>
      </c>
      <c r="K22" s="8">
        <f t="shared" si="1"/>
        <v>1.3847578537926437</v>
      </c>
      <c r="L22" s="8">
        <f t="shared" si="1"/>
        <v>0.98365557890098143</v>
      </c>
      <c r="M22" s="8">
        <f t="shared" si="1"/>
        <v>0.86905492893193503</v>
      </c>
    </row>
    <row r="23" spans="1:13" x14ac:dyDescent="0.25">
      <c r="A23" s="5">
        <v>99394</v>
      </c>
      <c r="B23" t="s">
        <v>28</v>
      </c>
      <c r="C23" s="6">
        <v>145</v>
      </c>
      <c r="D23" s="6">
        <v>145</v>
      </c>
      <c r="E23" s="6">
        <v>158</v>
      </c>
      <c r="F23" s="6">
        <v>113</v>
      </c>
      <c r="G23" s="6">
        <v>100</v>
      </c>
      <c r="H23" s="7">
        <v>114.19986400000001</v>
      </c>
      <c r="I23" s="8">
        <f t="shared" si="1"/>
        <v>1.2697037887891005</v>
      </c>
      <c r="J23" s="8">
        <f t="shared" si="1"/>
        <v>1.2697037887891005</v>
      </c>
      <c r="K23" s="8">
        <f t="shared" si="1"/>
        <v>1.3835393008874335</v>
      </c>
      <c r="L23" s="8">
        <f t="shared" si="1"/>
        <v>0.98949329747012649</v>
      </c>
      <c r="M23" s="8">
        <f t="shared" si="1"/>
        <v>0.8756577853717934</v>
      </c>
    </row>
    <row r="24" spans="1:13" x14ac:dyDescent="0.25">
      <c r="A24" s="5">
        <v>99395</v>
      </c>
      <c r="B24" t="s">
        <v>29</v>
      </c>
      <c r="C24" s="6">
        <v>149</v>
      </c>
      <c r="D24" s="6">
        <v>149</v>
      </c>
      <c r="E24" s="6">
        <v>162</v>
      </c>
      <c r="F24" s="6">
        <v>115</v>
      </c>
      <c r="G24" s="6">
        <v>102</v>
      </c>
      <c r="H24" s="7">
        <v>116.91084000000001</v>
      </c>
      <c r="I24" s="8">
        <f t="shared" si="1"/>
        <v>1.2744754891847496</v>
      </c>
      <c r="J24" s="8">
        <f t="shared" si="1"/>
        <v>1.2744754891847496</v>
      </c>
      <c r="K24" s="8">
        <f t="shared" si="1"/>
        <v>1.3856713372344258</v>
      </c>
      <c r="L24" s="8">
        <f t="shared" si="1"/>
        <v>0.98365557890098121</v>
      </c>
      <c r="M24" s="8">
        <f t="shared" si="1"/>
        <v>0.87245973085130513</v>
      </c>
    </row>
    <row r="25" spans="1:13" ht="20" x14ac:dyDescent="0.4">
      <c r="A25" s="9" t="s">
        <v>30</v>
      </c>
      <c r="H25" s="3" t="s">
        <v>31</v>
      </c>
      <c r="I25" s="8"/>
      <c r="J25" s="8"/>
      <c r="K25" s="8"/>
      <c r="L25" s="8"/>
      <c r="M25" s="8"/>
    </row>
    <row r="26" spans="1:13" x14ac:dyDescent="0.25">
      <c r="A26" s="5">
        <v>90651</v>
      </c>
      <c r="B26" t="s">
        <v>32</v>
      </c>
      <c r="C26" s="6">
        <v>255</v>
      </c>
      <c r="D26" s="6">
        <v>255</v>
      </c>
      <c r="E26" s="6">
        <v>274</v>
      </c>
      <c r="F26" s="6">
        <v>320</v>
      </c>
      <c r="G26" s="6">
        <v>301</v>
      </c>
      <c r="H26" s="7">
        <f>(2599.82+7.5)/10</f>
        <v>260.73200000000003</v>
      </c>
      <c r="I26" s="8">
        <f t="shared" ref="I26:M32" si="2">C26/$H26</f>
        <v>0.97801574030038496</v>
      </c>
      <c r="J26" s="8">
        <f t="shared" si="2"/>
        <v>0.97801574030038496</v>
      </c>
      <c r="K26" s="8">
        <f t="shared" si="2"/>
        <v>1.0508875013423744</v>
      </c>
      <c r="L26" s="8">
        <f t="shared" si="2"/>
        <v>1.2273138701808752</v>
      </c>
      <c r="M26" s="8">
        <f t="shared" si="2"/>
        <v>1.1544421091388857</v>
      </c>
    </row>
    <row r="27" spans="1:13" x14ac:dyDescent="0.25">
      <c r="A27" s="5">
        <v>90670</v>
      </c>
      <c r="B27" t="s">
        <v>33</v>
      </c>
      <c r="C27" s="6">
        <v>227</v>
      </c>
      <c r="D27" s="6">
        <v>227</v>
      </c>
      <c r="E27" s="6">
        <v>272</v>
      </c>
      <c r="F27" s="6">
        <v>269</v>
      </c>
      <c r="G27" s="6">
        <v>254</v>
      </c>
      <c r="H27" s="7">
        <f>(2098.83+7.5)/10</f>
        <v>210.63299999999998</v>
      </c>
      <c r="I27" s="8">
        <f t="shared" si="2"/>
        <v>1.0777038735620725</v>
      </c>
      <c r="J27" s="8">
        <f t="shared" si="2"/>
        <v>1.0777038735620725</v>
      </c>
      <c r="K27" s="8">
        <f t="shared" si="2"/>
        <v>1.2913456106118226</v>
      </c>
      <c r="L27" s="8">
        <f t="shared" si="2"/>
        <v>1.2771028281418393</v>
      </c>
      <c r="M27" s="8">
        <f t="shared" si="2"/>
        <v>1.2058889157919226</v>
      </c>
    </row>
    <row r="28" spans="1:13" x14ac:dyDescent="0.25">
      <c r="A28" s="5">
        <v>90680</v>
      </c>
      <c r="B28" t="s">
        <v>34</v>
      </c>
      <c r="C28" s="6">
        <v>95</v>
      </c>
      <c r="D28" s="6">
        <v>95</v>
      </c>
      <c r="E28" s="6">
        <v>112</v>
      </c>
      <c r="F28" s="6">
        <v>111</v>
      </c>
      <c r="G28" s="6">
        <v>101</v>
      </c>
      <c r="H28" s="7">
        <f>(822.71+7.5)/10</f>
        <v>83.021000000000001</v>
      </c>
      <c r="I28" s="8">
        <f t="shared" si="2"/>
        <v>1.1442887944014164</v>
      </c>
      <c r="J28" s="8">
        <f t="shared" si="2"/>
        <v>1.1442887944014164</v>
      </c>
      <c r="K28" s="8">
        <f t="shared" si="2"/>
        <v>1.349056262873249</v>
      </c>
      <c r="L28" s="8">
        <f t="shared" si="2"/>
        <v>1.3370111176690236</v>
      </c>
      <c r="M28" s="8">
        <f t="shared" si="2"/>
        <v>1.2165596656267692</v>
      </c>
    </row>
    <row r="29" spans="1:13" x14ac:dyDescent="0.25">
      <c r="A29" s="5">
        <v>90707</v>
      </c>
      <c r="B29" t="s">
        <v>35</v>
      </c>
      <c r="C29" s="6">
        <v>88</v>
      </c>
      <c r="D29" s="6">
        <v>88</v>
      </c>
      <c r="E29" s="6">
        <v>107</v>
      </c>
      <c r="F29" s="6">
        <v>104</v>
      </c>
      <c r="G29" s="6">
        <v>98</v>
      </c>
      <c r="H29" s="7">
        <f>(832.35+22.5)/10</f>
        <v>85.484999999999999</v>
      </c>
      <c r="I29" s="8">
        <f t="shared" si="2"/>
        <v>1.0294203661461074</v>
      </c>
      <c r="J29" s="8">
        <f t="shared" si="2"/>
        <v>1.0294203661461074</v>
      </c>
      <c r="K29" s="8">
        <f t="shared" si="2"/>
        <v>1.251681581564017</v>
      </c>
      <c r="L29" s="8">
        <f t="shared" si="2"/>
        <v>1.2165877054453997</v>
      </c>
      <c r="M29" s="8">
        <f t="shared" si="2"/>
        <v>1.1463999532081652</v>
      </c>
    </row>
    <row r="30" spans="1:13" x14ac:dyDescent="0.25">
      <c r="A30" s="5">
        <v>90710</v>
      </c>
      <c r="B30" t="s">
        <v>36</v>
      </c>
      <c r="C30" s="6">
        <v>252</v>
      </c>
      <c r="D30" s="6">
        <v>252</v>
      </c>
      <c r="E30" s="6">
        <v>314</v>
      </c>
      <c r="F30" s="6">
        <v>312</v>
      </c>
      <c r="G30" s="6">
        <v>294</v>
      </c>
      <c r="H30" s="7">
        <f>(2412.11+30)/10</f>
        <v>244.21100000000001</v>
      </c>
      <c r="I30" s="8">
        <f t="shared" si="2"/>
        <v>1.0318945502045362</v>
      </c>
      <c r="J30" s="8">
        <f t="shared" si="2"/>
        <v>1.0318945502045362</v>
      </c>
      <c r="K30" s="8">
        <f t="shared" si="2"/>
        <v>1.2857733681120014</v>
      </c>
      <c r="L30" s="8">
        <f t="shared" si="2"/>
        <v>1.2775837288246639</v>
      </c>
      <c r="M30" s="8">
        <f t="shared" si="2"/>
        <v>1.2038769752386256</v>
      </c>
    </row>
    <row r="31" spans="1:13" x14ac:dyDescent="0.25">
      <c r="A31" s="5">
        <v>90716</v>
      </c>
      <c r="B31" t="s">
        <v>37</v>
      </c>
      <c r="C31" s="6">
        <v>153</v>
      </c>
      <c r="D31" s="6">
        <v>153</v>
      </c>
      <c r="E31" s="6">
        <v>192</v>
      </c>
      <c r="F31" s="6">
        <v>190</v>
      </c>
      <c r="G31" s="6">
        <v>179</v>
      </c>
      <c r="H31" s="7">
        <f>(1512.79+7.5)/10</f>
        <v>152.029</v>
      </c>
      <c r="I31" s="8">
        <f t="shared" si="2"/>
        <v>1.0063869393339429</v>
      </c>
      <c r="J31" s="8">
        <f t="shared" si="2"/>
        <v>1.0063869393339429</v>
      </c>
      <c r="K31" s="8">
        <f t="shared" si="2"/>
        <v>1.2629169434778891</v>
      </c>
      <c r="L31" s="8">
        <f t="shared" si="2"/>
        <v>1.2497615586499944</v>
      </c>
      <c r="M31" s="8">
        <f t="shared" si="2"/>
        <v>1.1774069420965738</v>
      </c>
    </row>
    <row r="32" spans="1:13" x14ac:dyDescent="0.25">
      <c r="A32" s="5">
        <v>90744</v>
      </c>
      <c r="B32" t="s">
        <v>38</v>
      </c>
      <c r="C32" s="6">
        <v>26</v>
      </c>
      <c r="D32" s="6">
        <v>26</v>
      </c>
      <c r="E32" s="6">
        <v>31</v>
      </c>
      <c r="F32" s="6">
        <v>31</v>
      </c>
      <c r="G32" s="6">
        <v>30</v>
      </c>
      <c r="H32" s="7">
        <f>(199.66+7.5)/10</f>
        <v>20.716000000000001</v>
      </c>
      <c r="I32" s="8">
        <f t="shared" si="2"/>
        <v>1.2550685460513613</v>
      </c>
      <c r="J32" s="8">
        <f t="shared" si="2"/>
        <v>1.2550685460513613</v>
      </c>
      <c r="K32" s="8">
        <f t="shared" si="2"/>
        <v>1.496427881830469</v>
      </c>
      <c r="L32" s="8">
        <f t="shared" si="2"/>
        <v>1.496427881830469</v>
      </c>
      <c r="M32" s="8">
        <f t="shared" si="2"/>
        <v>1.4481560146746475</v>
      </c>
    </row>
    <row r="33" spans="1:8" ht="20" x14ac:dyDescent="0.4">
      <c r="A33" s="10" t="s">
        <v>39</v>
      </c>
    </row>
    <row r="34" spans="1:8" x14ac:dyDescent="0.25">
      <c r="A34" s="5">
        <v>36416</v>
      </c>
      <c r="B34" t="s">
        <v>40</v>
      </c>
      <c r="C34" s="6">
        <v>3</v>
      </c>
      <c r="D34" s="6">
        <v>3</v>
      </c>
      <c r="E34" s="6">
        <v>13</v>
      </c>
      <c r="F34" s="6">
        <v>2</v>
      </c>
      <c r="G34" s="6">
        <v>3</v>
      </c>
      <c r="H34" s="6"/>
    </row>
    <row r="35" spans="1:8" x14ac:dyDescent="0.25">
      <c r="A35" s="5">
        <v>81003</v>
      </c>
      <c r="B35" t="s">
        <v>41</v>
      </c>
      <c r="C35" s="6">
        <v>2</v>
      </c>
      <c r="D35" s="6">
        <v>2</v>
      </c>
      <c r="E35" s="6">
        <v>4</v>
      </c>
      <c r="F35" s="6">
        <v>1</v>
      </c>
      <c r="G35" s="6">
        <v>1</v>
      </c>
      <c r="H35" s="6"/>
    </row>
    <row r="36" spans="1:8" x14ac:dyDescent="0.25">
      <c r="A36" s="5">
        <v>81025</v>
      </c>
      <c r="B36" t="s">
        <v>42</v>
      </c>
      <c r="C36" s="6">
        <v>5</v>
      </c>
      <c r="D36" s="6">
        <v>5</v>
      </c>
      <c r="E36" s="6">
        <v>11</v>
      </c>
      <c r="F36" s="6">
        <v>5</v>
      </c>
      <c r="G36" s="6">
        <v>5</v>
      </c>
      <c r="H36" s="6"/>
    </row>
    <row r="37" spans="1:8" x14ac:dyDescent="0.25">
      <c r="A37" s="5">
        <v>82272</v>
      </c>
      <c r="B37" t="s">
        <v>43</v>
      </c>
      <c r="C37" s="6">
        <v>3</v>
      </c>
      <c r="D37" s="6">
        <v>3</v>
      </c>
      <c r="E37" s="6">
        <v>6</v>
      </c>
      <c r="F37" s="6">
        <v>3</v>
      </c>
      <c r="G37" s="6">
        <v>2</v>
      </c>
      <c r="H37" s="6"/>
    </row>
    <row r="38" spans="1:8" x14ac:dyDescent="0.25">
      <c r="A38" s="5">
        <v>82465</v>
      </c>
      <c r="B38" t="s">
        <v>44</v>
      </c>
      <c r="C38" s="6">
        <v>3</v>
      </c>
      <c r="D38" s="6">
        <v>3</v>
      </c>
      <c r="E38" s="6">
        <v>8</v>
      </c>
      <c r="F38" s="6">
        <v>3</v>
      </c>
      <c r="G38" s="6">
        <v>3</v>
      </c>
      <c r="H38" s="6"/>
    </row>
    <row r="39" spans="1:8" x14ac:dyDescent="0.25">
      <c r="A39" s="5">
        <v>82948</v>
      </c>
      <c r="B39" t="s">
        <v>45</v>
      </c>
      <c r="C39" s="6">
        <v>3</v>
      </c>
      <c r="D39" s="6">
        <v>3</v>
      </c>
      <c r="E39" s="6">
        <v>6</v>
      </c>
      <c r="F39" s="6">
        <v>0</v>
      </c>
      <c r="G39" s="6">
        <v>3</v>
      </c>
      <c r="H39" s="6"/>
    </row>
    <row r="40" spans="1:8" x14ac:dyDescent="0.25">
      <c r="A40" s="5">
        <v>83718</v>
      </c>
      <c r="B40" t="s">
        <v>46</v>
      </c>
      <c r="C40" s="6">
        <v>6</v>
      </c>
      <c r="D40" s="6">
        <v>6</v>
      </c>
      <c r="E40" s="6">
        <v>14</v>
      </c>
      <c r="F40" s="6">
        <v>5</v>
      </c>
      <c r="G40" s="6">
        <v>5</v>
      </c>
      <c r="H40" s="6"/>
    </row>
    <row r="41" spans="1:8" x14ac:dyDescent="0.25">
      <c r="A41" s="5">
        <v>85018</v>
      </c>
      <c r="B41" t="s">
        <v>47</v>
      </c>
      <c r="C41" s="6">
        <v>2</v>
      </c>
      <c r="D41" s="6">
        <v>2</v>
      </c>
      <c r="E41" s="6">
        <v>4</v>
      </c>
      <c r="F41" s="6">
        <v>2</v>
      </c>
      <c r="G41" s="6">
        <v>1</v>
      </c>
      <c r="H41" s="6"/>
    </row>
    <row r="42" spans="1:8" x14ac:dyDescent="0.25">
      <c r="A42" s="5">
        <v>86580</v>
      </c>
      <c r="B42" t="s">
        <v>48</v>
      </c>
      <c r="C42" s="6">
        <v>5</v>
      </c>
      <c r="D42" s="6">
        <v>5</v>
      </c>
      <c r="E42" s="6">
        <v>15</v>
      </c>
      <c r="F42" s="6">
        <v>9</v>
      </c>
      <c r="G42" s="6">
        <v>6</v>
      </c>
      <c r="H42" s="6">
        <v>10.16616</v>
      </c>
    </row>
    <row r="43" spans="1:8" x14ac:dyDescent="0.25">
      <c r="A43" s="5">
        <v>87426</v>
      </c>
      <c r="B43" t="s">
        <v>49</v>
      </c>
      <c r="C43" s="6">
        <v>25</v>
      </c>
      <c r="D43" s="6">
        <v>25</v>
      </c>
      <c r="E43" s="6">
        <v>45</v>
      </c>
      <c r="F43" s="6">
        <v>35</v>
      </c>
      <c r="G43" s="6">
        <v>45</v>
      </c>
      <c r="H43" s="6"/>
    </row>
    <row r="44" spans="1:8" x14ac:dyDescent="0.25">
      <c r="A44" s="5">
        <v>87428</v>
      </c>
      <c r="B44" t="s">
        <v>50</v>
      </c>
      <c r="C44" s="6">
        <v>31</v>
      </c>
      <c r="D44" s="6">
        <v>31</v>
      </c>
      <c r="E44" s="6">
        <v>46</v>
      </c>
      <c r="F44" s="6">
        <v>64</v>
      </c>
      <c r="G44" s="6">
        <v>73</v>
      </c>
      <c r="H44" s="6"/>
    </row>
    <row r="45" spans="1:8" x14ac:dyDescent="0.25">
      <c r="A45" s="5">
        <v>87804</v>
      </c>
      <c r="B45" t="s">
        <v>51</v>
      </c>
      <c r="C45" s="6">
        <v>20</v>
      </c>
      <c r="D45" s="6">
        <v>10</v>
      </c>
      <c r="E45" s="6">
        <v>37</v>
      </c>
      <c r="F45" s="6">
        <v>0</v>
      </c>
      <c r="G45" s="6">
        <v>14</v>
      </c>
      <c r="H45" s="6"/>
    </row>
    <row r="46" spans="1:8" x14ac:dyDescent="0.25">
      <c r="A46" s="5">
        <v>87807</v>
      </c>
      <c r="B46" t="s">
        <v>52</v>
      </c>
      <c r="C46" s="6">
        <v>9</v>
      </c>
      <c r="D46" s="6">
        <v>9</v>
      </c>
      <c r="E46" s="6">
        <v>22</v>
      </c>
      <c r="F46" s="6">
        <v>17</v>
      </c>
      <c r="G46" s="6">
        <v>7</v>
      </c>
      <c r="H46" s="6"/>
    </row>
    <row r="47" spans="1:8" x14ac:dyDescent="0.25">
      <c r="A47" s="5">
        <v>87880</v>
      </c>
      <c r="B47" t="s">
        <v>53</v>
      </c>
      <c r="C47" s="6">
        <v>10</v>
      </c>
      <c r="D47" s="6">
        <v>10</v>
      </c>
      <c r="E47" s="6">
        <v>19</v>
      </c>
      <c r="F47" s="6">
        <v>11</v>
      </c>
      <c r="G47" s="6">
        <v>9</v>
      </c>
      <c r="H47" s="6"/>
    </row>
  </sheetData>
  <conditionalFormatting sqref="C2:G2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C3:G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C4:G4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C5:G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C6:G6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C7:G7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C8:G8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C9:G9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C10:G10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C11:G11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C12:G12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C13:G13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C14:G14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C15:G15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C16:G16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C17:G17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C18:G18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C19:G19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C20:G20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C21:G21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C22:G22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C23:G23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C24:G24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C26:G26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C27:G27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C28:G28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C29:G29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C30:G30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C31:G31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C32:G32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C34:G34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C35:G35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C36:G3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C37:G37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C38:G38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C39:G3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C40:G40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C41:G41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C42:G42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C43:G4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C44:G4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C45:G45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C46:G4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C47:G47">
    <cfRule type="iconSet" priority="14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Payor CPT Review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2024-06-08T04:55:59Z</dcterms:created>
  <dcterms:modified xsi:type="dcterms:W3CDTF">2024-06-08T04:59:02Z</dcterms:modified>
</cp:coreProperties>
</file>