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B7EE005E-8FAC-4E58-B080-9FD56371052E}" xr6:coauthVersionLast="47" xr6:coauthVersionMax="47" xr10:uidLastSave="{00000000-0000-0000-0000-000000000000}"/>
  <bookViews>
    <workbookView xWindow="-110" yWindow="-110" windowWidth="25820" windowHeight="15500" xr2:uid="{0535CEEF-B64F-43D6-8474-1DF89535D395}"/>
  </bookViews>
  <sheets>
    <sheet name="Payor Proposal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E54" i="1"/>
  <c r="H53" i="1"/>
  <c r="G53" i="1"/>
  <c r="E53" i="1"/>
  <c r="G52" i="1"/>
  <c r="H52" i="1" s="1"/>
  <c r="E52" i="1"/>
  <c r="G51" i="1"/>
  <c r="H51" i="1" s="1"/>
  <c r="E51" i="1"/>
  <c r="H50" i="1"/>
  <c r="G50" i="1"/>
  <c r="E50" i="1"/>
  <c r="G49" i="1"/>
  <c r="H49" i="1" s="1"/>
  <c r="E49" i="1"/>
  <c r="G48" i="1"/>
  <c r="H48" i="1" s="1"/>
  <c r="E48" i="1"/>
  <c r="G47" i="1"/>
  <c r="H47" i="1" s="1"/>
  <c r="E47" i="1"/>
  <c r="G46" i="1"/>
  <c r="H46" i="1" s="1"/>
  <c r="E46" i="1"/>
  <c r="G45" i="1"/>
  <c r="H45" i="1" s="1"/>
  <c r="E45" i="1"/>
  <c r="G44" i="1"/>
  <c r="E44" i="1"/>
  <c r="H44" i="1" s="1"/>
  <c r="G43" i="1"/>
  <c r="H43" i="1" s="1"/>
  <c r="E43" i="1"/>
  <c r="H42" i="1"/>
  <c r="G42" i="1"/>
  <c r="E42" i="1"/>
  <c r="G41" i="1"/>
  <c r="H41" i="1" s="1"/>
  <c r="E41" i="1"/>
  <c r="G39" i="1"/>
  <c r="H39" i="1" s="1"/>
  <c r="E39" i="1"/>
  <c r="G38" i="1"/>
  <c r="H38" i="1" s="1"/>
  <c r="E38" i="1"/>
  <c r="H37" i="1"/>
  <c r="G37" i="1"/>
  <c r="E37" i="1"/>
  <c r="G36" i="1"/>
  <c r="H36" i="1" s="1"/>
  <c r="E36" i="1"/>
  <c r="G35" i="1"/>
  <c r="H35" i="1" s="1"/>
  <c r="E35" i="1"/>
  <c r="G34" i="1"/>
  <c r="H34" i="1" s="1"/>
  <c r="E34" i="1"/>
  <c r="H33" i="1"/>
  <c r="G33" i="1"/>
  <c r="E33" i="1"/>
  <c r="G31" i="1"/>
  <c r="H31" i="1" s="1"/>
  <c r="E31" i="1"/>
  <c r="G30" i="1"/>
  <c r="H30" i="1" s="1"/>
  <c r="E30" i="1"/>
  <c r="G29" i="1"/>
  <c r="H29" i="1" s="1"/>
  <c r="E29" i="1"/>
  <c r="G28" i="1"/>
  <c r="H28" i="1" s="1"/>
  <c r="E28" i="1"/>
  <c r="G27" i="1"/>
  <c r="H27" i="1" s="1"/>
  <c r="E27" i="1"/>
  <c r="G26" i="1"/>
  <c r="E26" i="1"/>
  <c r="H26" i="1" s="1"/>
  <c r="G25" i="1"/>
  <c r="E25" i="1"/>
  <c r="H25" i="1" s="1"/>
  <c r="H24" i="1"/>
  <c r="G24" i="1"/>
  <c r="E24" i="1"/>
  <c r="G23" i="1"/>
  <c r="H23" i="1" s="1"/>
  <c r="E23" i="1"/>
  <c r="G22" i="1"/>
  <c r="H22" i="1" s="1"/>
  <c r="E22" i="1"/>
  <c r="G21" i="1"/>
  <c r="H21" i="1" s="1"/>
  <c r="E21" i="1"/>
  <c r="H20" i="1"/>
  <c r="G20" i="1"/>
  <c r="E20" i="1"/>
  <c r="G19" i="1"/>
  <c r="H19" i="1" s="1"/>
  <c r="E19" i="1"/>
  <c r="G18" i="1"/>
  <c r="E18" i="1"/>
  <c r="H18" i="1" s="1"/>
  <c r="G17" i="1"/>
  <c r="H17" i="1" s="1"/>
  <c r="E17" i="1"/>
  <c r="H16" i="1"/>
  <c r="G16" i="1"/>
  <c r="E16" i="1"/>
  <c r="G15" i="1"/>
  <c r="H15" i="1" s="1"/>
  <c r="E15" i="1"/>
  <c r="G14" i="1"/>
  <c r="H14" i="1" s="1"/>
  <c r="E14" i="1"/>
  <c r="G13" i="1"/>
  <c r="H13" i="1" s="1"/>
  <c r="E13" i="1"/>
  <c r="G12" i="1"/>
  <c r="H12" i="1" s="1"/>
  <c r="E12" i="1"/>
  <c r="G11" i="1"/>
  <c r="H11" i="1" s="1"/>
  <c r="E11" i="1"/>
  <c r="G10" i="1"/>
  <c r="E10" i="1"/>
  <c r="H10" i="1" s="1"/>
  <c r="G9" i="1"/>
  <c r="G55" i="1" s="1"/>
  <c r="C4" i="1" s="1"/>
  <c r="C5" i="1" s="1"/>
  <c r="E9" i="1"/>
  <c r="E55" i="1" s="1"/>
  <c r="C3" i="1" s="1"/>
  <c r="H9" i="1" l="1"/>
  <c r="H55" i="1" s="1"/>
</calcChain>
</file>

<file path=xl/sharedStrings.xml><?xml version="1.0" encoding="utf-8"?>
<sst xmlns="http://schemas.openxmlformats.org/spreadsheetml/2006/main" count="60" uniqueCount="55">
  <si>
    <t>Payor Proposal Review</t>
  </si>
  <si>
    <t>Current Rates</t>
  </si>
  <si>
    <t>Proposed Rates</t>
  </si>
  <si>
    <t>Variance</t>
  </si>
  <si>
    <t>CPT Code</t>
  </si>
  <si>
    <t>CPT Description</t>
  </si>
  <si>
    <t>Count</t>
  </si>
  <si>
    <t>Rate</t>
  </si>
  <si>
    <t>Revenue</t>
  </si>
  <si>
    <t>Im admin 1st/only component</t>
  </si>
  <si>
    <t>Im admin each addl component</t>
  </si>
  <si>
    <t>Immunization admin</t>
  </si>
  <si>
    <t>Immunization admin each add</t>
  </si>
  <si>
    <t>Specimen handling office-lab</t>
  </si>
  <si>
    <t>Office o/p new sf 15-29 min</t>
  </si>
  <si>
    <t>Office o/p new low 30-44 min</t>
  </si>
  <si>
    <t>Office o/p new mod 45-59 min</t>
  </si>
  <si>
    <t>Office o/p new hi 60-74 min</t>
  </si>
  <si>
    <t>Off/op est may x req phy/qhp</t>
  </si>
  <si>
    <t>Office o/p est sf 10-19 min</t>
  </si>
  <si>
    <t>Office o/p est low 20-29 min</t>
  </si>
  <si>
    <t>Office o/p est mod 30-39 min</t>
  </si>
  <si>
    <t>Office o/p est hi 40-54 min</t>
  </si>
  <si>
    <t>Init pm e/m new pat infant</t>
  </si>
  <si>
    <t>Init pm e/m new pat 1-4 yrs</t>
  </si>
  <si>
    <t>Prev visit new age 5-11</t>
  </si>
  <si>
    <t>Prev visit new age 12-17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</si>
  <si>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</si>
  <si>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</si>
  <si>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</si>
  <si>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</si>
  <si>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</si>
  <si>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Vaccines</t>
  </si>
  <si>
    <t>9vhpv vaccine 2/3 dose im</t>
  </si>
  <si>
    <t>Pcv13 vaccine im</t>
  </si>
  <si>
    <t>Rv5 vacc 3 dose live oral</t>
  </si>
  <si>
    <t>Mmr vaccine sc</t>
  </si>
  <si>
    <t>Mmrv vaccine sc</t>
  </si>
  <si>
    <t>Var vaccine live subq</t>
  </si>
  <si>
    <t>Hepb vacc 3 dose ped/adol im</t>
  </si>
  <si>
    <t>Labs</t>
  </si>
  <si>
    <t>Capillary blood draw</t>
  </si>
  <si>
    <t>Urinalysis auto w/o scope</t>
  </si>
  <si>
    <t>Urine pregnancy test</t>
  </si>
  <si>
    <t>Occult bld feces 1-3 tests</t>
  </si>
  <si>
    <t>Assay bld/serum cholesterol</t>
  </si>
  <si>
    <t>Reagent strip/blood glucose</t>
  </si>
  <si>
    <t>Assay of lipoprotein</t>
  </si>
  <si>
    <t>Hemoglobin</t>
  </si>
  <si>
    <t>Tb intradermal test</t>
  </si>
  <si>
    <t>Sarscov coronavirus ag ia</t>
  </si>
  <si>
    <t>Sarscov &amp; inf vir a&amp;b ag ia</t>
  </si>
  <si>
    <t>Influenza assay w/optic</t>
  </si>
  <si>
    <t>Rsv assay w/optic</t>
  </si>
  <si>
    <t>Strep a assay w/optic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</si>
</sst>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D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2" applyNumberFormat="1" applyFont="1" applyFill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5" borderId="0" xfId="0" applyFill="1"/>
    <xf numFmtId="0" fontId="0" fillId="2" borderId="0" xfId="0" applyFill="1" applyAlignment="1">
      <alignment horizontal="center"/>
    </xf>
    <xf numFmtId="44" fontId="0" fillId="3" borderId="0" xfId="1" applyFont="1" applyFill="1"/>
    <xf numFmtId="164" fontId="0" fillId="3" borderId="0" xfId="0" applyNumberFormat="1" applyFill="1" applyAlignment="1">
      <alignment horizontal="center"/>
    </xf>
    <xf numFmtId="44" fontId="0" fillId="4" borderId="0" xfId="1" applyFont="1" applyFill="1"/>
    <xf numFmtId="164" fontId="0" fillId="4" borderId="0" xfId="0" applyNumberFormat="1" applyFill="1" applyAlignment="1">
      <alignment horizontal="center"/>
    </xf>
    <xf numFmtId="164" fontId="0" fillId="5" borderId="0" xfId="0" applyNumberForma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5" borderId="0" xfId="1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9C15-273B-450F-A8B8-6298E4CC1060}">
  <dimension ref="A1:H55"/>
  <sheetViews>
    <sheetView showGridLines="0" tabSelected="1" workbookViewId="0"/>
  </sheetViews>
  <sheetFormatPr defaultRowHeight="12.5" x14ac:dyDescent="0.25"/>
  <cols>
    <col min="1" max="1" width="10.08984375" customWidth="1"/>
    <col min="2" max="2" width="26" customWidth="1"/>
    <col min="3" max="3" width="11.1796875" bestFit="1" customWidth="1"/>
    <col min="5" max="5" width="12.1796875" style="2" bestFit="1" customWidth="1"/>
    <col min="7" max="7" width="12.1796875" style="2" bestFit="1" customWidth="1"/>
    <col min="8" max="8" width="10.1796875" bestFit="1" customWidth="1"/>
  </cols>
  <sheetData>
    <row r="1" spans="1:8" ht="20" x14ac:dyDescent="0.4">
      <c r="A1" s="1" t="s">
        <v>0</v>
      </c>
    </row>
    <row r="3" spans="1:8" x14ac:dyDescent="0.25">
      <c r="B3" t="s">
        <v>1</v>
      </c>
      <c r="C3" s="3">
        <f>E55</f>
        <v>325071</v>
      </c>
      <c r="D3" s="4"/>
    </row>
    <row r="4" spans="1:8" x14ac:dyDescent="0.25">
      <c r="B4" t="s">
        <v>2</v>
      </c>
      <c r="C4" s="3">
        <f>G55</f>
        <v>326999</v>
      </c>
      <c r="D4" s="4"/>
    </row>
    <row r="5" spans="1:8" x14ac:dyDescent="0.25">
      <c r="B5" t="s">
        <v>3</v>
      </c>
      <c r="C5" s="3">
        <f>C4-C3</f>
        <v>1928</v>
      </c>
      <c r="D5" s="4"/>
    </row>
    <row r="7" spans="1:8" ht="13" x14ac:dyDescent="0.3">
      <c r="C7" s="5"/>
      <c r="D7" s="6" t="s">
        <v>1</v>
      </c>
      <c r="E7" s="6"/>
      <c r="F7" s="7" t="s">
        <v>2</v>
      </c>
      <c r="G7" s="7"/>
      <c r="H7" s="8" t="s">
        <v>3</v>
      </c>
    </row>
    <row r="8" spans="1:8" ht="13" x14ac:dyDescent="0.3">
      <c r="A8" s="9" t="s">
        <v>4</v>
      </c>
      <c r="B8" s="10" t="s">
        <v>5</v>
      </c>
      <c r="C8" s="11" t="s">
        <v>6</v>
      </c>
      <c r="D8" s="12" t="s">
        <v>7</v>
      </c>
      <c r="E8" s="12" t="s">
        <v>8</v>
      </c>
      <c r="F8" s="13" t="s">
        <v>7</v>
      </c>
      <c r="G8" s="13" t="s">
        <v>8</v>
      </c>
      <c r="H8" s="14"/>
    </row>
    <row r="9" spans="1:8" x14ac:dyDescent="0.25">
      <c r="A9" s="2">
        <v>90460</v>
      </c>
      <c r="B9" t="s">
        <v>9</v>
      </c>
      <c r="C9" s="15">
        <v>800</v>
      </c>
      <c r="D9" s="16">
        <v>25</v>
      </c>
      <c r="E9" s="17">
        <f t="shared" ref="E9:E31" si="0">D9*C9</f>
        <v>20000</v>
      </c>
      <c r="F9" s="18">
        <v>26</v>
      </c>
      <c r="G9" s="19">
        <f>F9*C9</f>
        <v>20800</v>
      </c>
      <c r="H9" s="20">
        <f>G9-E9</f>
        <v>800</v>
      </c>
    </row>
    <row r="10" spans="1:8" x14ac:dyDescent="0.25">
      <c r="A10" s="2">
        <v>90461</v>
      </c>
      <c r="B10" t="s">
        <v>10</v>
      </c>
      <c r="C10" s="15">
        <v>746</v>
      </c>
      <c r="D10" s="16">
        <v>11</v>
      </c>
      <c r="E10" s="17">
        <f t="shared" si="0"/>
        <v>8206</v>
      </c>
      <c r="F10" s="18">
        <v>10</v>
      </c>
      <c r="G10" s="19">
        <f t="shared" ref="G10:G54" si="1">F10*C10</f>
        <v>7460</v>
      </c>
      <c r="H10" s="20">
        <f t="shared" ref="H10:H54" si="2">G10-E10</f>
        <v>-746</v>
      </c>
    </row>
    <row r="11" spans="1:8" x14ac:dyDescent="0.25">
      <c r="A11" s="2">
        <v>90471</v>
      </c>
      <c r="B11" t="s">
        <v>11</v>
      </c>
      <c r="C11" s="15">
        <v>24</v>
      </c>
      <c r="D11" s="16">
        <v>17</v>
      </c>
      <c r="E11" s="17">
        <f t="shared" si="0"/>
        <v>408</v>
      </c>
      <c r="F11" s="18">
        <v>17</v>
      </c>
      <c r="G11" s="19">
        <f t="shared" si="1"/>
        <v>408</v>
      </c>
      <c r="H11" s="20">
        <f t="shared" si="2"/>
        <v>0</v>
      </c>
    </row>
    <row r="12" spans="1:8" x14ac:dyDescent="0.25">
      <c r="A12" s="2">
        <v>90472</v>
      </c>
      <c r="B12" t="s">
        <v>12</v>
      </c>
      <c r="C12" s="15">
        <v>2</v>
      </c>
      <c r="D12" s="16">
        <v>17</v>
      </c>
      <c r="E12" s="17">
        <f t="shared" si="0"/>
        <v>34</v>
      </c>
      <c r="F12" s="18">
        <v>17</v>
      </c>
      <c r="G12" s="19">
        <f t="shared" si="1"/>
        <v>34</v>
      </c>
      <c r="H12" s="20">
        <f t="shared" si="2"/>
        <v>0</v>
      </c>
    </row>
    <row r="13" spans="1:8" x14ac:dyDescent="0.25">
      <c r="A13" s="2">
        <v>99000</v>
      </c>
      <c r="B13" t="s">
        <v>13</v>
      </c>
      <c r="C13" s="15">
        <v>90</v>
      </c>
      <c r="D13" s="16">
        <v>11</v>
      </c>
      <c r="E13" s="17">
        <f t="shared" si="0"/>
        <v>990</v>
      </c>
      <c r="F13" s="18">
        <v>5</v>
      </c>
      <c r="G13" s="19">
        <f t="shared" si="1"/>
        <v>450</v>
      </c>
      <c r="H13" s="20">
        <f t="shared" si="2"/>
        <v>-540</v>
      </c>
    </row>
    <row r="14" spans="1:8" x14ac:dyDescent="0.25">
      <c r="A14" s="2">
        <v>99202</v>
      </c>
      <c r="B14" t="s">
        <v>14</v>
      </c>
      <c r="C14" s="15">
        <v>0</v>
      </c>
      <c r="D14" s="16">
        <v>94</v>
      </c>
      <c r="E14" s="17">
        <f t="shared" si="0"/>
        <v>0</v>
      </c>
      <c r="F14" s="18">
        <v>92</v>
      </c>
      <c r="G14" s="19">
        <f t="shared" si="1"/>
        <v>0</v>
      </c>
      <c r="H14" s="20">
        <f t="shared" si="2"/>
        <v>0</v>
      </c>
    </row>
    <row r="15" spans="1:8" x14ac:dyDescent="0.25">
      <c r="A15" s="2">
        <v>99203</v>
      </c>
      <c r="B15" t="s">
        <v>15</v>
      </c>
      <c r="C15" s="15">
        <v>2</v>
      </c>
      <c r="D15" s="16">
        <v>145</v>
      </c>
      <c r="E15" s="17">
        <f t="shared" si="0"/>
        <v>290</v>
      </c>
      <c r="F15" s="18">
        <v>145</v>
      </c>
      <c r="G15" s="19">
        <f t="shared" si="1"/>
        <v>290</v>
      </c>
      <c r="H15" s="20">
        <f t="shared" si="2"/>
        <v>0</v>
      </c>
    </row>
    <row r="16" spans="1:8" x14ac:dyDescent="0.25">
      <c r="A16" s="2">
        <v>99204</v>
      </c>
      <c r="B16" t="s">
        <v>16</v>
      </c>
      <c r="C16" s="15">
        <v>2</v>
      </c>
      <c r="D16" s="16">
        <v>172</v>
      </c>
      <c r="E16" s="17">
        <f t="shared" si="0"/>
        <v>344</v>
      </c>
      <c r="F16" s="18">
        <v>187</v>
      </c>
      <c r="G16" s="19">
        <f t="shared" si="1"/>
        <v>374</v>
      </c>
      <c r="H16" s="20">
        <f t="shared" si="2"/>
        <v>30</v>
      </c>
    </row>
    <row r="17" spans="1:8" x14ac:dyDescent="0.25">
      <c r="A17" s="2">
        <v>99205</v>
      </c>
      <c r="B17" t="s">
        <v>17</v>
      </c>
      <c r="C17" s="15">
        <v>0</v>
      </c>
      <c r="D17" s="16">
        <v>285</v>
      </c>
      <c r="E17" s="17">
        <f t="shared" si="0"/>
        <v>0</v>
      </c>
      <c r="F17" s="18">
        <v>257</v>
      </c>
      <c r="G17" s="19">
        <f t="shared" si="1"/>
        <v>0</v>
      </c>
      <c r="H17" s="20">
        <f t="shared" si="2"/>
        <v>0</v>
      </c>
    </row>
    <row r="18" spans="1:8" x14ac:dyDescent="0.25">
      <c r="A18" s="2">
        <v>99211</v>
      </c>
      <c r="B18" t="s">
        <v>18</v>
      </c>
      <c r="C18" s="15">
        <v>5</v>
      </c>
      <c r="D18" s="16">
        <v>28</v>
      </c>
      <c r="E18" s="17">
        <f t="shared" si="0"/>
        <v>140</v>
      </c>
      <c r="F18" s="18">
        <v>30</v>
      </c>
      <c r="G18" s="19">
        <f t="shared" si="1"/>
        <v>150</v>
      </c>
      <c r="H18" s="20">
        <f t="shared" si="2"/>
        <v>10</v>
      </c>
    </row>
    <row r="19" spans="1:8" x14ac:dyDescent="0.25">
      <c r="A19" s="2">
        <v>99212</v>
      </c>
      <c r="B19" t="s">
        <v>19</v>
      </c>
      <c r="C19" s="15">
        <v>11</v>
      </c>
      <c r="D19" s="16">
        <v>55</v>
      </c>
      <c r="E19" s="17">
        <f t="shared" si="0"/>
        <v>605</v>
      </c>
      <c r="F19" s="18">
        <v>55</v>
      </c>
      <c r="G19" s="19">
        <f t="shared" si="1"/>
        <v>605</v>
      </c>
      <c r="H19" s="20">
        <f t="shared" si="2"/>
        <v>0</v>
      </c>
    </row>
    <row r="20" spans="1:8" x14ac:dyDescent="0.25">
      <c r="A20" s="2">
        <v>99213</v>
      </c>
      <c r="B20" t="s">
        <v>20</v>
      </c>
      <c r="C20" s="15">
        <v>604</v>
      </c>
      <c r="D20" s="16">
        <v>92</v>
      </c>
      <c r="E20" s="17">
        <f t="shared" si="0"/>
        <v>55568</v>
      </c>
      <c r="F20" s="18">
        <v>93.75</v>
      </c>
      <c r="G20" s="19">
        <f t="shared" si="1"/>
        <v>56625</v>
      </c>
      <c r="H20" s="20">
        <f t="shared" si="2"/>
        <v>1057</v>
      </c>
    </row>
    <row r="21" spans="1:8" x14ac:dyDescent="0.25">
      <c r="A21" s="2">
        <v>99214</v>
      </c>
      <c r="B21" t="s">
        <v>21</v>
      </c>
      <c r="C21" s="15">
        <v>326</v>
      </c>
      <c r="D21" s="16">
        <v>134</v>
      </c>
      <c r="E21" s="17">
        <f t="shared" si="0"/>
        <v>43684</v>
      </c>
      <c r="F21" s="18">
        <v>132.5</v>
      </c>
      <c r="G21" s="19">
        <f t="shared" si="1"/>
        <v>43195</v>
      </c>
      <c r="H21" s="20">
        <f t="shared" si="2"/>
        <v>-489</v>
      </c>
    </row>
    <row r="22" spans="1:8" x14ac:dyDescent="0.25">
      <c r="A22" s="2">
        <v>99215</v>
      </c>
      <c r="B22" t="s">
        <v>22</v>
      </c>
      <c r="C22" s="15">
        <v>98</v>
      </c>
      <c r="D22" s="16">
        <v>180</v>
      </c>
      <c r="E22" s="17">
        <f t="shared" si="0"/>
        <v>17640</v>
      </c>
      <c r="F22" s="18">
        <v>207</v>
      </c>
      <c r="G22" s="19">
        <f t="shared" si="1"/>
        <v>20286</v>
      </c>
      <c r="H22" s="20">
        <f t="shared" si="2"/>
        <v>2646</v>
      </c>
    </row>
    <row r="23" spans="1:8" x14ac:dyDescent="0.25">
      <c r="A23" s="2">
        <v>99381</v>
      </c>
      <c r="B23" t="s">
        <v>23</v>
      </c>
      <c r="C23" s="15">
        <v>21</v>
      </c>
      <c r="D23" s="16">
        <v>138</v>
      </c>
      <c r="E23" s="17">
        <f t="shared" si="0"/>
        <v>2898</v>
      </c>
      <c r="F23" s="18">
        <v>130</v>
      </c>
      <c r="G23" s="19">
        <f t="shared" si="1"/>
        <v>2730</v>
      </c>
      <c r="H23" s="20">
        <f t="shared" si="2"/>
        <v>-168</v>
      </c>
    </row>
    <row r="24" spans="1:8" x14ac:dyDescent="0.25">
      <c r="A24" s="2">
        <v>99382</v>
      </c>
      <c r="B24" t="s">
        <v>24</v>
      </c>
      <c r="C24" s="15">
        <v>4</v>
      </c>
      <c r="D24" s="16">
        <v>124</v>
      </c>
      <c r="E24" s="17">
        <f t="shared" si="0"/>
        <v>496</v>
      </c>
      <c r="F24" s="18">
        <v>120</v>
      </c>
      <c r="G24" s="19">
        <f t="shared" si="1"/>
        <v>480</v>
      </c>
      <c r="H24" s="20">
        <f t="shared" si="2"/>
        <v>-16</v>
      </c>
    </row>
    <row r="25" spans="1:8" x14ac:dyDescent="0.25">
      <c r="A25" s="2">
        <v>99383</v>
      </c>
      <c r="B25" t="s">
        <v>25</v>
      </c>
      <c r="C25" s="15">
        <v>2</v>
      </c>
      <c r="D25" s="16">
        <v>151</v>
      </c>
      <c r="E25" s="17">
        <f t="shared" si="0"/>
        <v>302</v>
      </c>
      <c r="F25" s="18">
        <v>148</v>
      </c>
      <c r="G25" s="19">
        <f t="shared" si="1"/>
        <v>296</v>
      </c>
      <c r="H25" s="20">
        <f t="shared" si="2"/>
        <v>-6</v>
      </c>
    </row>
    <row r="26" spans="1:8" x14ac:dyDescent="0.25">
      <c r="A26" s="2">
        <v>99384</v>
      </c>
      <c r="B26" t="s">
        <v>26</v>
      </c>
      <c r="C26" s="15">
        <v>5</v>
      </c>
      <c r="D26" s="16">
        <v>170</v>
      </c>
      <c r="E26" s="17">
        <f t="shared" si="0"/>
        <v>850</v>
      </c>
      <c r="F26" s="18">
        <v>174</v>
      </c>
      <c r="G26" s="19">
        <f t="shared" si="1"/>
        <v>870</v>
      </c>
      <c r="H26" s="20">
        <f t="shared" si="2"/>
        <v>20</v>
      </c>
    </row>
    <row r="27" spans="1:8" x14ac:dyDescent="0.25">
      <c r="A27" s="2">
        <v>99391</v>
      </c>
      <c r="B27" t="s">
        <v>27</v>
      </c>
      <c r="C27" s="15">
        <v>154</v>
      </c>
      <c r="D27" s="16">
        <v>125</v>
      </c>
      <c r="E27" s="17">
        <f t="shared" si="0"/>
        <v>19250</v>
      </c>
      <c r="F27" s="18">
        <v>125</v>
      </c>
      <c r="G27" s="19">
        <f t="shared" si="1"/>
        <v>19250</v>
      </c>
      <c r="H27" s="20">
        <f t="shared" si="2"/>
        <v>0</v>
      </c>
    </row>
    <row r="28" spans="1:8" x14ac:dyDescent="0.25">
      <c r="A28" s="2">
        <v>99392</v>
      </c>
      <c r="B28" t="s">
        <v>28</v>
      </c>
      <c r="C28" s="15">
        <v>203</v>
      </c>
      <c r="D28" s="16">
        <v>133</v>
      </c>
      <c r="E28" s="17">
        <f t="shared" si="0"/>
        <v>26999</v>
      </c>
      <c r="F28" s="18">
        <v>133</v>
      </c>
      <c r="G28" s="19">
        <f t="shared" si="1"/>
        <v>26999</v>
      </c>
      <c r="H28" s="20">
        <f t="shared" si="2"/>
        <v>0</v>
      </c>
    </row>
    <row r="29" spans="1:8" x14ac:dyDescent="0.25">
      <c r="A29" s="2">
        <v>99393</v>
      </c>
      <c r="B29" t="s">
        <v>29</v>
      </c>
      <c r="C29" s="15">
        <v>180</v>
      </c>
      <c r="D29" s="16">
        <v>132</v>
      </c>
      <c r="E29" s="17">
        <f t="shared" si="0"/>
        <v>23760</v>
      </c>
      <c r="F29" s="18">
        <v>132</v>
      </c>
      <c r="G29" s="19">
        <f t="shared" si="1"/>
        <v>23760</v>
      </c>
      <c r="H29" s="20">
        <f t="shared" si="2"/>
        <v>0</v>
      </c>
    </row>
    <row r="30" spans="1:8" x14ac:dyDescent="0.25">
      <c r="A30" s="2">
        <v>99394</v>
      </c>
      <c r="B30" t="s">
        <v>30</v>
      </c>
      <c r="C30" s="15">
        <v>148</v>
      </c>
      <c r="D30" s="16">
        <v>145</v>
      </c>
      <c r="E30" s="17">
        <f t="shared" si="0"/>
        <v>21460</v>
      </c>
      <c r="F30" s="18">
        <v>145</v>
      </c>
      <c r="G30" s="19">
        <f t="shared" si="1"/>
        <v>21460</v>
      </c>
      <c r="H30" s="20">
        <f t="shared" si="2"/>
        <v>0</v>
      </c>
    </row>
    <row r="31" spans="1:8" x14ac:dyDescent="0.25">
      <c r="A31" s="2">
        <v>99395</v>
      </c>
      <c r="B31" t="s">
        <v>31</v>
      </c>
      <c r="C31" s="15">
        <v>27</v>
      </c>
      <c r="D31" s="16">
        <v>149</v>
      </c>
      <c r="E31" s="17">
        <f t="shared" si="0"/>
        <v>4023</v>
      </c>
      <c r="F31" s="18">
        <v>149</v>
      </c>
      <c r="G31" s="19">
        <f t="shared" si="1"/>
        <v>4023</v>
      </c>
      <c r="H31" s="20">
        <f t="shared" si="2"/>
        <v>0</v>
      </c>
    </row>
    <row r="32" spans="1:8" ht="20" x14ac:dyDescent="0.4">
      <c r="A32" s="21" t="s">
        <v>32</v>
      </c>
      <c r="C32" s="15"/>
      <c r="D32" s="16"/>
      <c r="E32" s="17"/>
      <c r="F32" s="18"/>
      <c r="G32" s="19"/>
      <c r="H32" s="20"/>
    </row>
    <row r="33" spans="1:8" x14ac:dyDescent="0.25">
      <c r="A33" s="2">
        <v>90651</v>
      </c>
      <c r="B33" t="s">
        <v>33</v>
      </c>
      <c r="C33" s="15">
        <v>57</v>
      </c>
      <c r="D33" s="16">
        <v>255</v>
      </c>
      <c r="E33" s="17">
        <f t="shared" ref="E33:E39" si="3">D33*C33</f>
        <v>14535</v>
      </c>
      <c r="F33" s="18">
        <v>255</v>
      </c>
      <c r="G33" s="19">
        <f t="shared" si="1"/>
        <v>14535</v>
      </c>
      <c r="H33" s="20">
        <f t="shared" si="2"/>
        <v>0</v>
      </c>
    </row>
    <row r="34" spans="1:8" x14ac:dyDescent="0.25">
      <c r="A34" s="2">
        <v>90670</v>
      </c>
      <c r="B34" t="s">
        <v>34</v>
      </c>
      <c r="C34" s="15">
        <v>121</v>
      </c>
      <c r="D34" s="16">
        <v>227</v>
      </c>
      <c r="E34" s="17">
        <f t="shared" si="3"/>
        <v>27467</v>
      </c>
      <c r="F34" s="18">
        <v>227</v>
      </c>
      <c r="G34" s="19">
        <f t="shared" si="1"/>
        <v>27467</v>
      </c>
      <c r="H34" s="20">
        <f t="shared" si="2"/>
        <v>0</v>
      </c>
    </row>
    <row r="35" spans="1:8" x14ac:dyDescent="0.25">
      <c r="A35" s="2">
        <v>90680</v>
      </c>
      <c r="B35" t="s">
        <v>35</v>
      </c>
      <c r="C35" s="15">
        <v>83</v>
      </c>
      <c r="D35" s="16">
        <v>95</v>
      </c>
      <c r="E35" s="17">
        <f t="shared" si="3"/>
        <v>7885</v>
      </c>
      <c r="F35" s="18">
        <v>95</v>
      </c>
      <c r="G35" s="19">
        <f t="shared" si="1"/>
        <v>7885</v>
      </c>
      <c r="H35" s="20">
        <f t="shared" si="2"/>
        <v>0</v>
      </c>
    </row>
    <row r="36" spans="1:8" x14ac:dyDescent="0.25">
      <c r="A36" s="2">
        <v>90707</v>
      </c>
      <c r="B36" t="s">
        <v>36</v>
      </c>
      <c r="C36" s="15">
        <v>38</v>
      </c>
      <c r="D36" s="16">
        <v>88</v>
      </c>
      <c r="E36" s="17">
        <f t="shared" si="3"/>
        <v>3344</v>
      </c>
      <c r="F36" s="18">
        <v>88</v>
      </c>
      <c r="G36" s="19">
        <f t="shared" si="1"/>
        <v>3344</v>
      </c>
      <c r="H36" s="20">
        <f t="shared" si="2"/>
        <v>0</v>
      </c>
    </row>
    <row r="37" spans="1:8" x14ac:dyDescent="0.25">
      <c r="A37" s="2">
        <v>90710</v>
      </c>
      <c r="B37" t="s">
        <v>37</v>
      </c>
      <c r="C37" s="15">
        <v>24</v>
      </c>
      <c r="D37" s="16">
        <v>252</v>
      </c>
      <c r="E37" s="17">
        <f t="shared" si="3"/>
        <v>6048</v>
      </c>
      <c r="F37" s="18">
        <v>252</v>
      </c>
      <c r="G37" s="19">
        <f t="shared" si="1"/>
        <v>6048</v>
      </c>
      <c r="H37" s="20">
        <f t="shared" si="2"/>
        <v>0</v>
      </c>
    </row>
    <row r="38" spans="1:8" x14ac:dyDescent="0.25">
      <c r="A38" s="2">
        <v>90716</v>
      </c>
      <c r="B38" t="s">
        <v>38</v>
      </c>
      <c r="C38" s="15">
        <v>35</v>
      </c>
      <c r="D38" s="16">
        <v>153</v>
      </c>
      <c r="E38" s="17">
        <f t="shared" si="3"/>
        <v>5355</v>
      </c>
      <c r="F38" s="18">
        <v>153</v>
      </c>
      <c r="G38" s="19">
        <f t="shared" si="1"/>
        <v>5355</v>
      </c>
      <c r="H38" s="20">
        <f t="shared" si="2"/>
        <v>0</v>
      </c>
    </row>
    <row r="39" spans="1:8" x14ac:dyDescent="0.25">
      <c r="A39" s="2">
        <v>90744</v>
      </c>
      <c r="B39" t="s">
        <v>39</v>
      </c>
      <c r="C39" s="15">
        <v>62</v>
      </c>
      <c r="D39" s="16">
        <v>26</v>
      </c>
      <c r="E39" s="17">
        <f t="shared" si="3"/>
        <v>1612</v>
      </c>
      <c r="F39" s="18">
        <v>26</v>
      </c>
      <c r="G39" s="19">
        <f t="shared" si="1"/>
        <v>1612</v>
      </c>
      <c r="H39" s="20">
        <f t="shared" si="2"/>
        <v>0</v>
      </c>
    </row>
    <row r="40" spans="1:8" ht="20" x14ac:dyDescent="0.4">
      <c r="A40" s="22" t="s">
        <v>40</v>
      </c>
      <c r="C40" s="15"/>
      <c r="D40" s="16"/>
      <c r="E40" s="17"/>
      <c r="F40" s="18"/>
      <c r="G40" s="19"/>
      <c r="H40" s="20"/>
    </row>
    <row r="41" spans="1:8" x14ac:dyDescent="0.25">
      <c r="A41" s="2">
        <v>36416</v>
      </c>
      <c r="B41" t="s">
        <v>41</v>
      </c>
      <c r="C41" s="15">
        <v>117</v>
      </c>
      <c r="D41" s="16">
        <v>3</v>
      </c>
      <c r="E41" s="17">
        <f t="shared" ref="E41:E54" si="4">D41*C41</f>
        <v>351</v>
      </c>
      <c r="F41" s="18">
        <v>3</v>
      </c>
      <c r="G41" s="19">
        <f t="shared" si="1"/>
        <v>351</v>
      </c>
      <c r="H41" s="20">
        <f t="shared" si="2"/>
        <v>0</v>
      </c>
    </row>
    <row r="42" spans="1:8" x14ac:dyDescent="0.25">
      <c r="A42" s="2">
        <v>81003</v>
      </c>
      <c r="B42" t="s">
        <v>42</v>
      </c>
      <c r="C42" s="15">
        <v>26</v>
      </c>
      <c r="D42" s="16">
        <v>2</v>
      </c>
      <c r="E42" s="17">
        <f t="shared" si="4"/>
        <v>52</v>
      </c>
      <c r="F42" s="18">
        <v>2</v>
      </c>
      <c r="G42" s="19">
        <f t="shared" si="1"/>
        <v>52</v>
      </c>
      <c r="H42" s="20">
        <f t="shared" si="2"/>
        <v>0</v>
      </c>
    </row>
    <row r="43" spans="1:8" x14ac:dyDescent="0.25">
      <c r="A43" s="2">
        <v>81025</v>
      </c>
      <c r="B43" t="s">
        <v>43</v>
      </c>
      <c r="C43" s="15">
        <v>0</v>
      </c>
      <c r="D43" s="16">
        <v>5</v>
      </c>
      <c r="E43" s="17">
        <f t="shared" si="4"/>
        <v>0</v>
      </c>
      <c r="F43" s="18">
        <v>5</v>
      </c>
      <c r="G43" s="19">
        <f t="shared" si="1"/>
        <v>0</v>
      </c>
      <c r="H43" s="20">
        <f t="shared" si="2"/>
        <v>0</v>
      </c>
    </row>
    <row r="44" spans="1:8" x14ac:dyDescent="0.25">
      <c r="A44" s="2">
        <v>82272</v>
      </c>
      <c r="B44" t="s">
        <v>44</v>
      </c>
      <c r="C44" s="15">
        <v>2</v>
      </c>
      <c r="D44" s="16">
        <v>3</v>
      </c>
      <c r="E44" s="17">
        <f t="shared" si="4"/>
        <v>6</v>
      </c>
      <c r="F44" s="18">
        <v>3</v>
      </c>
      <c r="G44" s="19">
        <f t="shared" si="1"/>
        <v>6</v>
      </c>
      <c r="H44" s="20">
        <f t="shared" si="2"/>
        <v>0</v>
      </c>
    </row>
    <row r="45" spans="1:8" x14ac:dyDescent="0.25">
      <c r="A45" s="2">
        <v>82465</v>
      </c>
      <c r="B45" t="s">
        <v>45</v>
      </c>
      <c r="C45" s="15">
        <v>56</v>
      </c>
      <c r="D45" s="16">
        <v>3</v>
      </c>
      <c r="E45" s="17">
        <f t="shared" si="4"/>
        <v>168</v>
      </c>
      <c r="F45" s="18">
        <v>3</v>
      </c>
      <c r="G45" s="19">
        <f t="shared" si="1"/>
        <v>168</v>
      </c>
      <c r="H45" s="20">
        <f t="shared" si="2"/>
        <v>0</v>
      </c>
    </row>
    <row r="46" spans="1:8" x14ac:dyDescent="0.25">
      <c r="A46" s="2">
        <v>82948</v>
      </c>
      <c r="B46" t="s">
        <v>46</v>
      </c>
      <c r="C46" s="15">
        <v>0</v>
      </c>
      <c r="D46" s="16">
        <v>3</v>
      </c>
      <c r="E46" s="17">
        <f t="shared" si="4"/>
        <v>0</v>
      </c>
      <c r="F46" s="18">
        <v>3</v>
      </c>
      <c r="G46" s="19">
        <f t="shared" si="1"/>
        <v>0</v>
      </c>
      <c r="H46" s="20">
        <f t="shared" si="2"/>
        <v>0</v>
      </c>
    </row>
    <row r="47" spans="1:8" x14ac:dyDescent="0.25">
      <c r="A47" s="2">
        <v>83718</v>
      </c>
      <c r="B47" t="s">
        <v>47</v>
      </c>
      <c r="C47" s="15">
        <v>56</v>
      </c>
      <c r="D47" s="16">
        <v>6</v>
      </c>
      <c r="E47" s="17">
        <f t="shared" si="4"/>
        <v>336</v>
      </c>
      <c r="F47" s="18">
        <v>6</v>
      </c>
      <c r="G47" s="19">
        <f t="shared" si="1"/>
        <v>336</v>
      </c>
      <c r="H47" s="20">
        <f t="shared" si="2"/>
        <v>0</v>
      </c>
    </row>
    <row r="48" spans="1:8" x14ac:dyDescent="0.25">
      <c r="A48" s="2">
        <v>85018</v>
      </c>
      <c r="B48" t="s">
        <v>48</v>
      </c>
      <c r="C48" s="15">
        <v>64</v>
      </c>
      <c r="D48" s="16">
        <v>2</v>
      </c>
      <c r="E48" s="17">
        <f t="shared" si="4"/>
        <v>128</v>
      </c>
      <c r="F48" s="18">
        <v>2</v>
      </c>
      <c r="G48" s="19">
        <f t="shared" si="1"/>
        <v>128</v>
      </c>
      <c r="H48" s="20">
        <f t="shared" si="2"/>
        <v>0</v>
      </c>
    </row>
    <row r="49" spans="1:8" x14ac:dyDescent="0.25">
      <c r="A49" s="2">
        <v>86580</v>
      </c>
      <c r="B49" t="s">
        <v>49</v>
      </c>
      <c r="C49" s="15">
        <v>6</v>
      </c>
      <c r="D49" s="16">
        <v>5</v>
      </c>
      <c r="E49" s="17">
        <f t="shared" si="4"/>
        <v>30</v>
      </c>
      <c r="F49" s="18">
        <v>5</v>
      </c>
      <c r="G49" s="19">
        <f t="shared" si="1"/>
        <v>30</v>
      </c>
      <c r="H49" s="20">
        <f t="shared" si="2"/>
        <v>0</v>
      </c>
    </row>
    <row r="50" spans="1:8" x14ac:dyDescent="0.25">
      <c r="A50" s="2">
        <v>87426</v>
      </c>
      <c r="B50" t="s">
        <v>50</v>
      </c>
      <c r="C50" s="15">
        <v>28</v>
      </c>
      <c r="D50" s="16">
        <v>25</v>
      </c>
      <c r="E50" s="17">
        <f t="shared" si="4"/>
        <v>700</v>
      </c>
      <c r="F50" s="18">
        <v>25</v>
      </c>
      <c r="G50" s="19">
        <f t="shared" si="1"/>
        <v>700</v>
      </c>
      <c r="H50" s="20">
        <f t="shared" si="2"/>
        <v>0</v>
      </c>
    </row>
    <row r="51" spans="1:8" x14ac:dyDescent="0.25">
      <c r="A51" s="2">
        <v>87428</v>
      </c>
      <c r="B51" t="s">
        <v>51</v>
      </c>
      <c r="C51" s="15">
        <v>181</v>
      </c>
      <c r="D51" s="16">
        <v>31</v>
      </c>
      <c r="E51" s="17">
        <f t="shared" si="4"/>
        <v>5611</v>
      </c>
      <c r="F51" s="18">
        <v>31</v>
      </c>
      <c r="G51" s="19">
        <f t="shared" si="1"/>
        <v>5611</v>
      </c>
      <c r="H51" s="20">
        <f t="shared" si="2"/>
        <v>0</v>
      </c>
    </row>
    <row r="52" spans="1:8" x14ac:dyDescent="0.25">
      <c r="A52" s="2">
        <v>87804</v>
      </c>
      <c r="B52" t="s">
        <v>52</v>
      </c>
      <c r="C52" s="15">
        <v>67</v>
      </c>
      <c r="D52" s="16">
        <v>20</v>
      </c>
      <c r="E52" s="17">
        <f t="shared" si="4"/>
        <v>1340</v>
      </c>
      <c r="F52" s="18">
        <v>10</v>
      </c>
      <c r="G52" s="19">
        <f t="shared" si="1"/>
        <v>670</v>
      </c>
      <c r="H52" s="20">
        <f t="shared" si="2"/>
        <v>-670</v>
      </c>
    </row>
    <row r="53" spans="1:8" x14ac:dyDescent="0.25">
      <c r="A53" s="2">
        <v>87807</v>
      </c>
      <c r="B53" t="s">
        <v>53</v>
      </c>
      <c r="C53" s="15">
        <v>4</v>
      </c>
      <c r="D53" s="16">
        <v>9</v>
      </c>
      <c r="E53" s="17">
        <f t="shared" si="4"/>
        <v>36</v>
      </c>
      <c r="F53" s="18">
        <v>9</v>
      </c>
      <c r="G53" s="19">
        <f t="shared" si="1"/>
        <v>36</v>
      </c>
      <c r="H53" s="20">
        <f t="shared" si="2"/>
        <v>0</v>
      </c>
    </row>
    <row r="54" spans="1:8" x14ac:dyDescent="0.25">
      <c r="A54" s="2">
        <v>87880</v>
      </c>
      <c r="B54" t="s">
        <v>54</v>
      </c>
      <c r="C54" s="15">
        <v>212</v>
      </c>
      <c r="D54" s="16">
        <v>10</v>
      </c>
      <c r="E54" s="17">
        <f t="shared" si="4"/>
        <v>2120</v>
      </c>
      <c r="F54" s="18">
        <v>10</v>
      </c>
      <c r="G54" s="19">
        <f t="shared" si="1"/>
        <v>2120</v>
      </c>
      <c r="H54" s="20">
        <f t="shared" si="2"/>
        <v>0</v>
      </c>
    </row>
    <row r="55" spans="1:8" s="10" customFormat="1" ht="13" x14ac:dyDescent="0.3">
      <c r="C55" s="5"/>
      <c r="D55" s="23"/>
      <c r="E55" s="24">
        <f>SUM(E8:E54)</f>
        <v>325071</v>
      </c>
      <c r="F55" s="25"/>
      <c r="G55" s="25">
        <f t="shared" ref="G55:H55" si="5">SUM(G8:G54)</f>
        <v>326999</v>
      </c>
      <c r="H55" s="26">
        <f t="shared" si="5"/>
        <v>1928</v>
      </c>
    </row>
  </sheetData>
  <mergeCells count="2">
    <mergeCell ref="D7:E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Payor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2024-06-08T05:01:11Z</dcterms:created>
  <dcterms:modified xsi:type="dcterms:W3CDTF">2024-06-08T05:01:41Z</dcterms:modified>
</cp:coreProperties>
</file>